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C:\Users\bryce\Google Drive\Work\Projects Current\SA NDC 2020 shared folder\net zero\Technology options &amp; scenario modelling\sectoral technologies etc\cement\"/>
    </mc:Choice>
  </mc:AlternateContent>
  <xr:revisionPtr revIDLastSave="0" documentId="13_ncr:1_{0B50CB3B-ABB3-476F-8EF5-36884B4C9929}" xr6:coauthVersionLast="46" xr6:coauthVersionMax="46" xr10:uidLastSave="{00000000-0000-0000-0000-000000000000}"/>
  <bookViews>
    <workbookView xWindow="-120" yWindow="-120" windowWidth="29040" windowHeight="15840" firstSheet="4" activeTab="9" xr2:uid="{00000000-000D-0000-FFFF-FFFF00000000}"/>
  </bookViews>
  <sheets>
    <sheet name="Process Emission Source Summary" sheetId="1" r:id="rId1"/>
    <sheet name="Improving Energy Efficiency" sheetId="2" r:id="rId2"/>
    <sheet name="Clinker to Cement Ratio" sheetId="3" r:id="rId3"/>
    <sheet name="Alternative Kiln Fuels" sheetId="4" r:id="rId4"/>
    <sheet name="Emerging and Innovative Tech" sheetId="5" r:id="rId5"/>
    <sheet name="CO2 Emissions" sheetId="7" r:id="rId6"/>
    <sheet name="Plant Data in SA" sheetId="8" r:id="rId7"/>
    <sheet name="G61 Scenarios Modelled" sheetId="9" r:id="rId8"/>
    <sheet name="Data for SATIM" sheetId="13" r:id="rId9"/>
    <sheet name="SATIM Scenarios and input" sheetId="14" r:id="rId1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17" i="14" l="1"/>
  <c r="P18" i="14" s="1"/>
  <c r="J13" i="14"/>
  <c r="I13" i="14"/>
  <c r="H13" i="14"/>
  <c r="J12" i="14"/>
  <c r="I12" i="14"/>
  <c r="H12" i="14"/>
  <c r="J11" i="14"/>
  <c r="I11" i="14"/>
  <c r="H11" i="14"/>
  <c r="J10" i="14"/>
  <c r="I10" i="14"/>
  <c r="P13" i="14"/>
  <c r="O13" i="14"/>
  <c r="P12" i="14"/>
  <c r="O12" i="14"/>
  <c r="P11" i="14"/>
  <c r="O11" i="14"/>
  <c r="N11" i="14"/>
  <c r="P10" i="14"/>
  <c r="O10" i="14"/>
  <c r="M13" i="14"/>
  <c r="L13" i="14"/>
  <c r="L12" i="14"/>
  <c r="L11" i="14"/>
  <c r="L10" i="14"/>
  <c r="M10" i="14"/>
  <c r="M11" i="14"/>
  <c r="M12" i="14"/>
  <c r="K4" i="14"/>
  <c r="N4" i="14" s="1"/>
  <c r="N12" i="14" s="1"/>
  <c r="E10" i="14"/>
  <c r="H10" i="14" s="1"/>
  <c r="K10" i="14" l="1"/>
  <c r="K11" i="14"/>
  <c r="N13" i="14"/>
  <c r="K12" i="14"/>
  <c r="K13" i="14"/>
  <c r="N10" i="14"/>
  <c r="P20" i="14"/>
  <c r="Q21" i="14" s="1"/>
</calcChain>
</file>

<file path=xl/sharedStrings.xml><?xml version="1.0" encoding="utf-8"?>
<sst xmlns="http://schemas.openxmlformats.org/spreadsheetml/2006/main" count="261" uniqueCount="227">
  <si>
    <t>Known Reduction Levers</t>
  </si>
  <si>
    <t>Improved Energy Efficiency</t>
  </si>
  <si>
    <t>Clinker Substitution</t>
  </si>
  <si>
    <t>Fuel Switching</t>
  </si>
  <si>
    <t>Innovative &amp; Emerging technologies</t>
  </si>
  <si>
    <t>CCUS</t>
  </si>
  <si>
    <t>Carbon capture, utilisation and storage</t>
  </si>
  <si>
    <t>Geo Polymer Cement</t>
  </si>
  <si>
    <t>Optimistic (Ambitious)</t>
  </si>
  <si>
    <t xml:space="preserve">Pessimistic </t>
  </si>
  <si>
    <t>Most likely (Moderate)</t>
  </si>
  <si>
    <t>CO2 REDUCTION SCENARIOS</t>
  </si>
  <si>
    <t>IMPROVING ENERGY EFFICIENCY</t>
  </si>
  <si>
    <t>Reducing the Clinker to Cement Ratio (Clinker Substitution)</t>
  </si>
  <si>
    <t xml:space="preserve">  </t>
  </si>
  <si>
    <t>ALTERNATIVE KILN FUELS</t>
  </si>
  <si>
    <t>EMERGING AND INNOVATIVE TECHNOLOGIES</t>
  </si>
  <si>
    <t xml:space="preserve">Parameter </t>
  </si>
  <si>
    <t xml:space="preserve">Amine scrubbing </t>
  </si>
  <si>
    <t xml:space="preserve">Calcium looping </t>
  </si>
  <si>
    <t xml:space="preserve">Full oxy-fuel combustion </t>
  </si>
  <si>
    <t xml:space="preserve">Partial oxy-fuel combustion </t>
  </si>
  <si>
    <r>
      <t>Capital cost (€</t>
    </r>
    <r>
      <rPr>
        <sz val="8"/>
        <color theme="1"/>
        <rFont val="TimesNewRomanPSMT"/>
      </rPr>
      <t>2013</t>
    </r>
    <r>
      <rPr>
        <sz val="12"/>
        <color theme="1"/>
        <rFont val="TimesNewRomanPSMT"/>
      </rPr>
      <t xml:space="preserve">) for 1 ton cement/annum </t>
    </r>
  </si>
  <si>
    <t xml:space="preserve">245-350 (RF) 440-540 (NB) </t>
  </si>
  <si>
    <t xml:space="preserve">269 (NB) </t>
  </si>
  <si>
    <t xml:space="preserve">104 (RF) 291 (NB) </t>
  </si>
  <si>
    <t xml:space="preserve">97-107 (RF) 275 (NB) </t>
  </si>
  <si>
    <r>
      <t>Overall cost avoided (€</t>
    </r>
    <r>
      <rPr>
        <sz val="8"/>
        <color theme="1"/>
        <rFont val="TimesNewRomanPSMT"/>
      </rPr>
      <t>2013</t>
    </r>
    <r>
      <rPr>
        <sz val="12"/>
        <color theme="1"/>
        <rFont val="TimesNewRomanPSMT"/>
      </rPr>
      <t>/ t CO</t>
    </r>
    <r>
      <rPr>
        <sz val="8"/>
        <color theme="1"/>
        <rFont val="TimesNewRomanPSMT"/>
      </rPr>
      <t>2</t>
    </r>
    <r>
      <rPr>
        <sz val="12"/>
        <color theme="1"/>
        <rFont val="TimesNewRomanPSMT"/>
      </rPr>
      <t xml:space="preserve">) </t>
    </r>
  </si>
  <si>
    <t xml:space="preserve">51-107 (NB) 143-187 (RF) </t>
  </si>
  <si>
    <t xml:space="preserve">18-31 (NB) 75-85 (RF) </t>
  </si>
  <si>
    <t xml:space="preserve">39 (NB) 41 (RF) </t>
  </si>
  <si>
    <t xml:space="preserve">12-49 (NB) 54-69 (RF) </t>
  </si>
  <si>
    <t xml:space="preserve">Complexity, and change to cement process </t>
  </si>
  <si>
    <t xml:space="preserve">Low, no changes </t>
  </si>
  <si>
    <t xml:space="preserve">Medium, Precalciner replaced with dual fluidised beds </t>
  </si>
  <si>
    <t xml:space="preserve">High, new preheaters and precalciners + changes to kiln burner </t>
  </si>
  <si>
    <t xml:space="preserve">Medium, new preheaters and precalciners </t>
  </si>
  <si>
    <t xml:space="preserve">Time until wide availability (years) </t>
  </si>
  <si>
    <t xml:space="preserve">15-25 </t>
  </si>
  <si>
    <t>Typical Capture Rate</t>
  </si>
  <si>
    <t>&gt;90%</t>
  </si>
  <si>
    <t>10-15</t>
  </si>
  <si>
    <t>10-20</t>
  </si>
  <si>
    <t>DIRECT EMISSIONS</t>
  </si>
  <si>
    <r>
      <t>CO</t>
    </r>
    <r>
      <rPr>
        <sz val="8"/>
        <color theme="1"/>
        <rFont val="TimesNewRomanPSMT"/>
      </rPr>
      <t xml:space="preserve">2 </t>
    </r>
    <r>
      <rPr>
        <sz val="12"/>
        <color theme="1"/>
        <rFont val="TimesNewRomanPSMT"/>
      </rPr>
      <t xml:space="preserve">from raw materials </t>
    </r>
  </si>
  <si>
    <t xml:space="preserve">Calcination of clinker </t>
  </si>
  <si>
    <t>Clinker produced</t>
  </si>
  <si>
    <t>CaO + MgO in clinker</t>
  </si>
  <si>
    <t xml:space="preserve">CaO + MgO in raw material </t>
  </si>
  <si>
    <t xml:space="preserve">t % % </t>
  </si>
  <si>
    <t xml:space="preserve">Calcination of dust </t>
  </si>
  <si>
    <t xml:space="preserve">Dust leaving kiln system Emission factor clinker Dust calcination degree </t>
  </si>
  <si>
    <t>t</t>
  </si>
  <si>
    <r>
      <t>t CO</t>
    </r>
    <r>
      <rPr>
        <sz val="8"/>
        <color theme="1"/>
        <rFont val="TimesNewRomanPSMT"/>
      </rPr>
      <t>2</t>
    </r>
    <r>
      <rPr>
        <sz val="12"/>
        <color theme="1"/>
        <rFont val="TimesNewRomanPSMT"/>
      </rPr>
      <t xml:space="preserve">/ t clinker % calcined </t>
    </r>
  </si>
  <si>
    <t xml:space="preserve">Organic carbon in raw materials </t>
  </si>
  <si>
    <t>Clinker</t>
  </si>
  <si>
    <t>Raw material: clinker</t>
  </si>
  <si>
    <t xml:space="preserve">Total organic carbon (TOC) in raw material </t>
  </si>
  <si>
    <t>t clinker</t>
  </si>
  <si>
    <t xml:space="preserve">t / t clinker % </t>
  </si>
  <si>
    <t xml:space="preserve">Emission Components Parameters Units </t>
  </si>
  <si>
    <r>
      <t>CO</t>
    </r>
    <r>
      <rPr>
        <sz val="8"/>
        <color theme="1"/>
        <rFont val="TimesNewRomanPSMT"/>
      </rPr>
      <t xml:space="preserve">2 </t>
    </r>
    <r>
      <rPr>
        <sz val="12"/>
        <color theme="1"/>
        <rFont val="TimesNewRomanPSMT"/>
      </rPr>
      <t xml:space="preserve">from fuel combustion </t>
    </r>
  </si>
  <si>
    <t xml:space="preserve">Conventional kiln fuels (coal, coke, gas, oil) </t>
  </si>
  <si>
    <t xml:space="preserve">Fuel consumption Lower heating value Emission factor </t>
  </si>
  <si>
    <t>GJ/ t fuel</t>
  </si>
  <si>
    <r>
      <t>t CO</t>
    </r>
    <r>
      <rPr>
        <sz val="8"/>
        <color theme="1"/>
        <rFont val="TimesNewRomanPSMT"/>
      </rPr>
      <t>2</t>
    </r>
    <r>
      <rPr>
        <sz val="12"/>
        <color theme="1"/>
        <rFont val="TimesNewRomanPSMT"/>
      </rPr>
      <t xml:space="preserve">/GJ fuel </t>
    </r>
  </si>
  <si>
    <t xml:space="preserve">Alternative kiln fuels (tires, RDF, biomass) </t>
  </si>
  <si>
    <t xml:space="preserve">Non-kiln fuels </t>
  </si>
  <si>
    <t xml:space="preserve">Wastewater - (quantification not required) - </t>
  </si>
  <si>
    <t>INDIRECT EMISSIONS FROM FUEL COMBUSTION</t>
  </si>
  <si>
    <t>These represent the scenarios modelled by the Group 61</t>
  </si>
  <si>
    <t xml:space="preserve">Clinker Substitution </t>
  </si>
  <si>
    <t xml:space="preserve">High Ambition Scenario </t>
  </si>
  <si>
    <t xml:space="preserve">Alternative Fuel usage </t>
  </si>
  <si>
    <t xml:space="preserve">Fuel Substitution of 19% by 2030 with a final substitution of 41% by 2050 as can be seen by IEA (International Energy Agency (IEA), 2018). Substitution rates based on availability and prices of fuels while maintaining kiln efficiencies. </t>
  </si>
  <si>
    <t xml:space="preserve">Fuel Substitution of 32% by 2030 with a final substitution of 52% by 2050 this is seen as the highest feasible fuel substitution value (The Pembina Institute and Environmental Defence , 2014). Substitution rates based on availability and prices of fuels while maintaining kiln efficiencies. </t>
  </si>
  <si>
    <t xml:space="preserve">Kiln Efficiency </t>
  </si>
  <si>
    <t xml:space="preserve">All Kilns were updated to 6 stage pre-heaters kilns by 2030 with a further 0.01 GJ/year improvement to account for improved operating practices. The final kiln efficiency was 2.64 GJ/t clinker. </t>
  </si>
  <si>
    <t xml:space="preserve">All Kilns were updated to 6 stage pre-heaters kilns by 2025 with a further 0.01 GJ/year improvement to account for improved operating practices. The final kiln efficiency was 2.61 TJ/t clinker. </t>
  </si>
  <si>
    <t xml:space="preserve">Electrical Efficiency (kWh/t cement) </t>
  </si>
  <si>
    <t xml:space="preserve">Increased ball discharge rate and grinding media by 2020 in all Ball mills, final efficiency of 84 kWh/t cement </t>
  </si>
  <si>
    <t xml:space="preserve">Increased ball discharge rate and grinding media by 2020 in all Ball mills further upgrade of all ball mills to Vertical Roller mills by 2031. Final efficiency of 75 kWh/t cement </t>
  </si>
  <si>
    <t xml:space="preserve">Geopolymer cement (GPC) </t>
  </si>
  <si>
    <t xml:space="preserve">Geopolymer cement production as selected to fulfil 1% of demand by 2030, 2.5% of demand by 2040 and 10% of demand by 2050 as outlined in the MPA (Department of Environmental Affairs, 2014). Assumed that GPC production technology would be commercially available by 2050. </t>
  </si>
  <si>
    <t xml:space="preserve">Geopolymer cement production as selected to fulfil 1% of demand by 2030, 10% of demand by 2040 and 20% of demand by 2050. Assumed that GPC production technology would be commercially available by 2040 with further increases to 2050 </t>
  </si>
  <si>
    <t xml:space="preserve">Moderate Ambition Scenario </t>
  </si>
  <si>
    <t>Parameter</t>
  </si>
  <si>
    <t>40% substitution rate by 2030 and final substitution of 50% by 2050 as outlined by in the MPA (Department of Environmental Affairs, 2014). The different clinker substitutes are selected based on availability and price, see below.</t>
  </si>
  <si>
    <t>50% substitution rate by 2030 and final substitution of 60% by 2050. 50% substitution rate based off highest feasible clinker ratio (Zero Carbon Australia, 2017). The different clinker substitutes are selected based on availability and price, see below.</t>
  </si>
  <si>
    <t xml:space="preserve">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100 km of Secunda. </t>
  </si>
  <si>
    <t>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250 km of Secunda.</t>
  </si>
  <si>
    <t>Item</t>
  </si>
  <si>
    <t>Unit</t>
  </si>
  <si>
    <t>Other dimension</t>
  </si>
  <si>
    <t>Notes</t>
  </si>
  <si>
    <t>CCS</t>
  </si>
  <si>
    <t>Capital cost for retrofitting current existing kilns with CCS capture technology</t>
  </si>
  <si>
    <t>ZAR/t CO2 captured</t>
  </si>
  <si>
    <t>By 2030, 2040</t>
  </si>
  <si>
    <t>Are there expected learning rates? If so, would need an idea of this</t>
  </si>
  <si>
    <t>%</t>
  </si>
  <si>
    <t>Presumably the equipment doesn’t capture everything? Or does it?</t>
  </si>
  <si>
    <t>Energy cost (i.e to use the equipment, or perhaps it drops efficiency of kilns a bit?)</t>
  </si>
  <si>
    <t>PJ/t CO2 captured</t>
  </si>
  <si>
    <t>Coal,</t>
  </si>
  <si>
    <t>Gas,</t>
  </si>
  <si>
    <t>Electricity</t>
  </si>
  <si>
    <t>CCS transport to sinks</t>
  </si>
  <si>
    <t>Capital cost for presumably pipelines</t>
  </si>
  <si>
    <t>ZAR/t CO2</t>
  </si>
  <si>
    <t>Might need several of these options  one for each sink (i.e different distances/capacities).</t>
  </si>
  <si>
    <t>Energy cost for pipes</t>
  </si>
  <si>
    <t>PJ elec/t CO2</t>
  </si>
  <si>
    <t>CCS transport to Secunda</t>
  </si>
  <si>
    <t>See student’s report.</t>
  </si>
  <si>
    <t>Fuel switching</t>
  </si>
  <si>
    <t>Max % by 2030, and 2050</t>
  </si>
  <si>
    <t>Only consider what cement could do, leave the supply of biomass up to the other team</t>
  </si>
  <si>
    <t>Substitutions</t>
  </si>
  <si>
    <t>Blast furnace slag transport cost</t>
  </si>
  <si>
    <t>ZAR/t slag</t>
  </si>
  <si>
    <t>Blast furnace slag</t>
  </si>
  <si>
    <t>Max penetration level</t>
  </si>
  <si>
    <t>Max %</t>
  </si>
  <si>
    <t>Calcined clay</t>
  </si>
  <si>
    <t>Transport cost</t>
  </si>
  <si>
    <t>ZAR/t clay</t>
  </si>
  <si>
    <t>Calcined clay max penetration level</t>
  </si>
  <si>
    <t>Coal plant fly ash transport cost</t>
  </si>
  <si>
    <t>ZAR/t ash</t>
  </si>
  <si>
    <t>Coal plant fly ash max penetration level</t>
  </si>
  <si>
    <t>Substitution limits: if there are particular ratios where slag, and ash cant be used together or something like that etc.</t>
  </si>
  <si>
    <t>% max limits</t>
  </si>
  <si>
    <t>By fly ash</t>
  </si>
  <si>
    <t>By slag</t>
  </si>
  <si>
    <t>By calcined clay</t>
  </si>
  <si>
    <t>For each substitute (ash etc.);</t>
  </si>
  <si>
    <t>Energy cost for preparation of material (grinding I imagine)</t>
  </si>
  <si>
    <t>PJ/t of substitute</t>
  </si>
  <si>
    <t>Electricity,</t>
  </si>
  <si>
    <t>Maybe this doesn’t vary that much between substitutes – if so then just one number.</t>
  </si>
  <si>
    <t>Needs heat?</t>
  </si>
  <si>
    <t>For each substitution component above (fly ash etc.);</t>
  </si>
  <si>
    <t>Current (2020) Stockpile levels</t>
  </si>
  <si>
    <t>Kilo/million tonnes</t>
  </si>
  <si>
    <t xml:space="preserve">Max CO2 capture </t>
  </si>
  <si>
    <t xml:space="preserve">Biomass for fuel </t>
  </si>
  <si>
    <t>Value (Range)</t>
  </si>
  <si>
    <t>Reference</t>
  </si>
  <si>
    <t xml:space="preserve">International Energy Agency (IEA), 2018; Barker, et al., 2009) </t>
  </si>
  <si>
    <r>
      <t xml:space="preserve">New build - Kiln with preheater </t>
    </r>
    <r>
      <rPr>
        <i/>
        <sz val="11"/>
        <color theme="1"/>
        <rFont val="Calibri"/>
        <family val="2"/>
        <scheme val="minor"/>
      </rPr>
      <t>and CCS</t>
    </r>
  </si>
  <si>
    <t>Capital cost</t>
  </si>
  <si>
    <t>ZAR/t clinker output</t>
  </si>
  <si>
    <t>Assume similar energy numbers for current system.</t>
  </si>
  <si>
    <t>Presumably it’s cheaper to have CCS built in rather than retrofitted</t>
  </si>
  <si>
    <t>Currently using: R2520/t</t>
  </si>
  <si>
    <r>
      <t xml:space="preserve">New build - Kiln with preheater and prereducer </t>
    </r>
    <r>
      <rPr>
        <i/>
        <sz val="11"/>
        <color theme="1"/>
        <rFont val="Calibri"/>
        <family val="2"/>
        <scheme val="minor"/>
      </rPr>
      <t>and CCS</t>
    </r>
  </si>
  <si>
    <t>Currently using: R2853/t</t>
  </si>
  <si>
    <t>New build – CCS transport</t>
  </si>
  <si>
    <t>This will depend on the assumption behind location of new build.</t>
  </si>
  <si>
    <t xml:space="preserve">(Hills, et al., 2016; Barker, et al., 2009) </t>
  </si>
  <si>
    <r>
      <t xml:space="preserve">The capital costs show that to retrofit a </t>
    </r>
    <r>
      <rPr>
        <b/>
        <sz val="12"/>
        <color theme="1"/>
        <rFont val="Calibri"/>
        <family val="2"/>
        <scheme val="minor"/>
      </rPr>
      <t xml:space="preserve">1 Mt cement plant </t>
    </r>
    <r>
      <rPr>
        <sz val="12"/>
        <color theme="1"/>
        <rFont val="Calibri"/>
        <family val="2"/>
        <scheme val="minor"/>
      </rPr>
      <t xml:space="preserve">with </t>
    </r>
    <r>
      <rPr>
        <b/>
        <sz val="12"/>
        <color theme="1"/>
        <rFont val="Calibri"/>
        <family val="2"/>
        <scheme val="minor"/>
      </rPr>
      <t>full oxy-fuel combustion</t>
    </r>
    <r>
      <rPr>
        <sz val="12"/>
        <color theme="1"/>
        <rFont val="Calibri"/>
        <family val="2"/>
        <scheme val="minor"/>
      </rPr>
      <t xml:space="preserve"> will cost roughly </t>
    </r>
    <r>
      <rPr>
        <b/>
        <sz val="12"/>
        <color theme="1"/>
        <rFont val="Calibri"/>
        <family val="2"/>
        <scheme val="minor"/>
      </rPr>
      <t>R1.9 billion (2016).</t>
    </r>
    <r>
      <rPr>
        <sz val="12"/>
        <color theme="1"/>
        <rFont val="Calibri"/>
        <family val="2"/>
        <scheme val="minor"/>
      </rPr>
      <t xml:space="preserve"> Cement Production capacity of</t>
    </r>
    <r>
      <rPr>
        <b/>
        <sz val="12"/>
        <color theme="1"/>
        <rFont val="Calibri"/>
        <family val="2"/>
        <scheme val="minor"/>
      </rPr>
      <t xml:space="preserve"> 21.5 Mt/year (only 18 Mt/year utilized). </t>
    </r>
    <r>
      <rPr>
        <sz val="12"/>
        <color theme="1"/>
        <rFont val="Calibri"/>
        <family val="2"/>
        <scheme val="minor"/>
      </rPr>
      <t xml:space="preserve">Thus, to retrofit all plants in SA would cost approx </t>
    </r>
    <r>
      <rPr>
        <b/>
        <sz val="12"/>
        <color theme="1"/>
        <rFont val="Calibri"/>
        <family val="2"/>
        <scheme val="minor"/>
      </rPr>
      <t>R40,85 Billion at current production capacity</t>
    </r>
  </si>
  <si>
    <t>80-93% (2018)</t>
  </si>
  <si>
    <r>
      <t xml:space="preserve">It is estimated that to capture </t>
    </r>
    <r>
      <rPr>
        <b/>
        <sz val="12"/>
        <color theme="1"/>
        <rFont val="Calibri"/>
        <family val="2"/>
        <scheme val="minor"/>
      </rPr>
      <t>1 ton of CO2 requires 3 GJ of thermal energy</t>
    </r>
    <r>
      <rPr>
        <sz val="12"/>
        <color theme="1"/>
        <rFont val="Calibri"/>
        <family val="2"/>
        <scheme val="minor"/>
      </rPr>
      <t xml:space="preserve"> . The electrical energy requirement for full oxy-fuel combustion is </t>
    </r>
    <r>
      <rPr>
        <b/>
        <sz val="12"/>
        <color theme="1"/>
        <rFont val="Calibri"/>
        <family val="2"/>
        <scheme val="minor"/>
      </rPr>
      <t>60 kWh/t (216 GJ/t)</t>
    </r>
    <r>
      <rPr>
        <sz val="12"/>
        <color theme="1"/>
        <rFont val="Calibri"/>
        <family val="2"/>
        <scheme val="minor"/>
      </rPr>
      <t xml:space="preserve"> clinker which is a 66% increase in the electrical demand of the cement plant.</t>
    </r>
  </si>
  <si>
    <t>(Hills, et al., 2016)</t>
  </si>
  <si>
    <t xml:space="preserve">(International Energy Agency (IEA), 2018) </t>
  </si>
  <si>
    <r>
      <t xml:space="preserve">Substitution ratios of </t>
    </r>
    <r>
      <rPr>
        <b/>
        <sz val="12"/>
        <color theme="1"/>
        <rFont val="Calibri"/>
        <family val="2"/>
        <scheme val="minor"/>
      </rPr>
      <t xml:space="preserve">20% </t>
    </r>
    <r>
      <rPr>
        <sz val="12"/>
        <color theme="1"/>
        <rFont val="Calibri"/>
        <family val="2"/>
        <scheme val="minor"/>
      </rPr>
      <t>in cement kilns are recommended to have no adverse effects on combustibility of the raw materials.</t>
    </r>
  </si>
  <si>
    <t>(Saleh &amp; Abo-Elyazeed, 2019)</t>
  </si>
  <si>
    <r>
      <t xml:space="preserve">In principle the total fuel requirements of cement production </t>
    </r>
    <r>
      <rPr>
        <b/>
        <sz val="12"/>
        <color theme="1"/>
        <rFont val="TimesNewRomanPSMT"/>
      </rPr>
      <t>(14 EJ/annum) could be supplied by biomass</t>
    </r>
    <r>
      <rPr>
        <sz val="12"/>
        <color theme="1"/>
        <rFont val="TimesNewRomanPSMT"/>
      </rPr>
      <t xml:space="preserve">. The problem arises in that the cement industry is not classified as a priority sector. </t>
    </r>
  </si>
  <si>
    <t xml:space="preserve">(Attwell, 2017) </t>
  </si>
  <si>
    <t>(Scrivener, 2014)</t>
  </si>
  <si>
    <r>
      <t xml:space="preserve">Calcined clay blends can achieve clinker substitutions </t>
    </r>
    <r>
      <rPr>
        <b/>
        <sz val="12"/>
        <color theme="1"/>
        <rFont val="Calibri"/>
        <family val="2"/>
        <scheme val="minor"/>
      </rPr>
      <t xml:space="preserve">greater than 50% </t>
    </r>
    <r>
      <rPr>
        <sz val="12"/>
        <color theme="1"/>
        <rFont val="Calibri"/>
        <family val="2"/>
        <scheme val="minor"/>
      </rPr>
      <t xml:space="preserve">and can be used </t>
    </r>
    <r>
      <rPr>
        <b/>
        <sz val="12"/>
        <color theme="1"/>
        <rFont val="Calibri"/>
        <family val="2"/>
        <scheme val="minor"/>
      </rPr>
      <t>alongside fly ash and GGBS in blended cement. R950/ton</t>
    </r>
  </si>
  <si>
    <r>
      <t xml:space="preserve">In South Africa, regulation allows for </t>
    </r>
    <r>
      <rPr>
        <b/>
        <sz val="12"/>
        <color theme="1"/>
        <rFont val="Calibri"/>
        <family val="2"/>
        <scheme val="minor"/>
      </rPr>
      <t>95% clinker substitution with GGBS</t>
    </r>
    <r>
      <rPr>
        <sz val="12"/>
        <color theme="1"/>
        <rFont val="Calibri"/>
        <family val="2"/>
        <scheme val="minor"/>
      </rPr>
      <t xml:space="preserve"> and there are several grinding plants </t>
    </r>
    <r>
      <rPr>
        <b/>
        <sz val="12"/>
        <color theme="1"/>
        <rFont val="Calibri"/>
        <family val="2"/>
        <scheme val="minor"/>
      </rPr>
      <t>(Afrisam – Vanderbijlpark, NPC – Newcastle and Cemza - Coega)</t>
    </r>
    <r>
      <rPr>
        <sz val="12"/>
        <color theme="1"/>
        <rFont val="Calibri"/>
        <family val="2"/>
        <scheme val="minor"/>
      </rPr>
      <t xml:space="preserve"> which are fully devoted to producing GGBS blended cement called slagment. </t>
    </r>
    <r>
      <rPr>
        <b/>
        <sz val="12"/>
        <color theme="1"/>
        <rFont val="Calibri"/>
        <family val="2"/>
        <scheme val="minor"/>
      </rPr>
      <t>R800-R900/ton</t>
    </r>
  </si>
  <si>
    <t>(Lowitt, 2020)</t>
  </si>
  <si>
    <t xml:space="preserve">(Leo &amp; Alexander, 2020) </t>
  </si>
  <si>
    <r>
      <t xml:space="preserve">Fly ash of SCM quality costs between </t>
    </r>
    <r>
      <rPr>
        <b/>
        <sz val="12"/>
        <color theme="1"/>
        <rFont val="Calibri"/>
        <family val="2"/>
        <scheme val="minor"/>
      </rPr>
      <t xml:space="preserve">R400 to R500 per ton while OPC clinker costs between R1100 and R1500 per ton </t>
    </r>
  </si>
  <si>
    <t xml:space="preserve">(Shekhovtsova, 2015) </t>
  </si>
  <si>
    <r>
      <t xml:space="preserve">In South Africa, clinker substitution with fly ash is limited to </t>
    </r>
    <r>
      <rPr>
        <b/>
        <sz val="12"/>
        <color theme="1"/>
        <rFont val="Calibri"/>
        <family val="2"/>
        <scheme val="minor"/>
      </rPr>
      <t>35% (Shekhovtsova, 2015)</t>
    </r>
    <r>
      <rPr>
        <sz val="12"/>
        <color theme="1"/>
        <rFont val="Calibri"/>
        <family val="2"/>
        <scheme val="minor"/>
      </rPr>
      <t xml:space="preserve">. However, projects using cement with </t>
    </r>
    <r>
      <rPr>
        <b/>
        <sz val="12"/>
        <color theme="1"/>
        <rFont val="Calibri"/>
        <family val="2"/>
        <scheme val="minor"/>
      </rPr>
      <t>65% clinker substitution</t>
    </r>
    <r>
      <rPr>
        <sz val="12"/>
        <color theme="1"/>
        <rFont val="Calibri"/>
        <family val="2"/>
        <scheme val="minor"/>
      </rPr>
      <t xml:space="preserve"> with fly ash have been successful, most notably the City Deep Container Port in Johannesburg which had </t>
    </r>
    <r>
      <rPr>
        <b/>
        <sz val="12"/>
        <color theme="1"/>
        <rFont val="Calibri"/>
        <family val="2"/>
        <scheme val="minor"/>
      </rPr>
      <t>68% clinker substitution with fly ash (Attwell, 2017)</t>
    </r>
    <r>
      <rPr>
        <sz val="12"/>
        <color theme="1"/>
        <rFont val="Calibri"/>
        <family val="2"/>
        <scheme val="minor"/>
      </rPr>
      <t xml:space="preserve">. </t>
    </r>
  </si>
  <si>
    <r>
      <t xml:space="preserve">Grahamstown - Eastern Cape </t>
    </r>
    <r>
      <rPr>
        <b/>
        <sz val="12"/>
        <color theme="1"/>
        <rFont val="Calibri"/>
        <family val="2"/>
        <scheme val="minor"/>
      </rPr>
      <t>(65 Mt)</t>
    </r>
    <r>
      <rPr>
        <sz val="12"/>
        <color theme="1"/>
        <rFont val="Calibri"/>
        <family val="2"/>
        <scheme val="minor"/>
      </rPr>
      <t xml:space="preserve">, Hopefield - Western Cape </t>
    </r>
    <r>
      <rPr>
        <b/>
        <sz val="12"/>
        <color theme="1"/>
        <rFont val="Calibri"/>
        <family val="2"/>
        <scheme val="minor"/>
      </rPr>
      <t>(500 Mt)</t>
    </r>
    <r>
      <rPr>
        <sz val="12"/>
        <color theme="1"/>
        <rFont val="Calibri"/>
        <family val="2"/>
        <scheme val="minor"/>
      </rPr>
      <t xml:space="preserve">, and Bronkhorstspruit - Gauteng </t>
    </r>
    <r>
      <rPr>
        <b/>
        <sz val="12"/>
        <color theme="1"/>
        <rFont val="Calibri"/>
        <family val="2"/>
        <scheme val="minor"/>
      </rPr>
      <t>(35 Mt)</t>
    </r>
  </si>
  <si>
    <t xml:space="preserve"> (Leo &amp; Alexander, 2020) </t>
  </si>
  <si>
    <t>Calcined Clay</t>
  </si>
  <si>
    <t>Fly Ash</t>
  </si>
  <si>
    <t>Slag</t>
  </si>
  <si>
    <r>
      <t xml:space="preserve">Roughly </t>
    </r>
    <r>
      <rPr>
        <b/>
        <sz val="12"/>
        <color theme="1"/>
        <rFont val="Calibri"/>
        <family val="2"/>
        <scheme val="minor"/>
      </rPr>
      <t>10 MT/year</t>
    </r>
    <r>
      <rPr>
        <sz val="12"/>
        <color theme="1"/>
        <rFont val="Calibri"/>
        <family val="2"/>
        <scheme val="minor"/>
      </rPr>
      <t xml:space="preserve"> fresh fly ash is available for reuse as a SCM in cement production which could allow for a </t>
    </r>
    <r>
      <rPr>
        <b/>
        <sz val="12"/>
        <color theme="1"/>
        <rFont val="Calibri"/>
        <family val="2"/>
        <scheme val="minor"/>
      </rPr>
      <t>70% clinker substitution for the foreseeable future.</t>
    </r>
    <r>
      <rPr>
        <sz val="12"/>
        <color theme="1"/>
        <rFont val="Calibri"/>
        <family val="2"/>
        <scheme val="minor"/>
      </rPr>
      <t xml:space="preserve"> This is excluding the hundreds of millions of stockpiled fly ash which can also be reused as a SCM in cement production (Shekhovtsova, 2015). As such there is no limit on the amount of fly ash available as a clinker substitute in South Africa (Lowitt, 2020)</t>
    </r>
  </si>
  <si>
    <t>Clinker Substitute</t>
  </si>
  <si>
    <t>GGBS (SLAG)</t>
  </si>
  <si>
    <t>FLY ASH</t>
  </si>
  <si>
    <t>CLAY</t>
  </si>
  <si>
    <t xml:space="preserve">Clinker </t>
  </si>
  <si>
    <t>COST (R/TON)</t>
  </si>
  <si>
    <t>*Table is the average aggregate cost of the clinker substitute material (including transport costs) on a national level</t>
  </si>
  <si>
    <r>
      <t>The capital cost for full-oxy combustion is assumed to be €</t>
    </r>
    <r>
      <rPr>
        <b/>
        <sz val="14"/>
        <color theme="1"/>
        <rFont val="TimesNewRomanPSMT"/>
      </rPr>
      <t>291 per annual tonne cement production (Hills, et al., 2016)</t>
    </r>
    <r>
      <rPr>
        <sz val="14"/>
        <color theme="1"/>
        <rFont val="TimesNewRomanPSMT"/>
      </rPr>
      <t>. This cost was only applied to the plants that would have CCUS and was averaged over the period of implementation to 2050.</t>
    </r>
  </si>
  <si>
    <t>100km</t>
  </si>
  <si>
    <t>250km</t>
  </si>
  <si>
    <t>500km</t>
  </si>
  <si>
    <t xml:space="preserve">Sephaku-Delmas </t>
  </si>
  <si>
    <t xml:space="preserve">Sephaku-Delmas, PPC- Pretoria, PPC-Jupiter, Afrisam-Vanderbijlpark, Mamba cement, NPC- Newcastle, Lafarge- Randfontein, Afrisam- Roodepoort </t>
  </si>
  <si>
    <t xml:space="preserve">Sephaku-Delmas, PPC-Pretoria, PPC- Jupiter, Afrisam-Vanderbijlpark, Mamba cement, NPC-Newcastle, Lafarge-Randfontein, Afrisam- Roodepoort, Sephaku-Lictenburg, PPC-Slurry, Afrisam-Lictenburg, PPC-Dwaalbom, Lafarge Lictenburg </t>
  </si>
  <si>
    <t xml:space="preserve">*Cement plants located within 100 km, 250 km and 500 km radius of Secunda </t>
  </si>
  <si>
    <t>*The second uncertainty with CCUS in South Africa is the distance and transport costs from cement plants to carbon utilisation sites chiefly Secunda. This is dependent on CO2 transport networks which have yet to be constructed and thus are present as unknowns.</t>
  </si>
  <si>
    <t xml:space="preserve">0.216 GJ/tonne </t>
  </si>
  <si>
    <t>https://www.afrisam.co.za/uploads/documents/Cementitious_materials_for_concrete.pdf</t>
  </si>
  <si>
    <t>(Worrell and Galitsky, 2008)</t>
  </si>
  <si>
    <t>(Kambole et al., 2019)</t>
  </si>
  <si>
    <t>https://reader.elsevier.com/reader/sd/pii/S2214509518303413?token=9C02E67757E020A8897F7E3228B47BB41E9C767B00A9500D832B7DF25300C0630602C66E088048FAA306583B9B81D5A9</t>
  </si>
  <si>
    <t>(Tot et al., 2011)</t>
  </si>
  <si>
    <t>Tot, M.; Pesut, D.; Hudges, A.; Fedorski, C.; Merven, B.; Trikam, A.; Duerinck, J.; Ferket, H.; Lust, A.Techno-Economic Assessment of Carbon Capture and Storage Deployment in Power Stations in the Southern Africanand Balkan Regions; vito, Energelski institut Hrvoje Pozar, University of Cape Town: Cape Town, SouthAfrica, 2011</t>
  </si>
  <si>
    <r>
      <rPr>
        <sz val="12"/>
        <color rgb="FFFF0000"/>
        <rFont val="Calibri"/>
        <family val="2"/>
        <scheme val="minor"/>
      </rPr>
      <t xml:space="preserve">For South Africa, </t>
    </r>
    <r>
      <rPr>
        <b/>
        <sz val="12"/>
        <color rgb="FFFF0000"/>
        <rFont val="Calibri"/>
        <family val="2"/>
        <scheme val="minor"/>
      </rPr>
      <t>Total et al.,2011</t>
    </r>
    <r>
      <rPr>
        <sz val="12"/>
        <color rgb="FFFF0000"/>
        <rFont val="Calibri"/>
        <family val="2"/>
        <scheme val="minor"/>
      </rPr>
      <t xml:space="preserve"> estimates average pipeline transportation costs of CO2 over a distance of100 km to be about </t>
    </r>
    <r>
      <rPr>
        <b/>
        <sz val="12"/>
        <color rgb="FFFF0000"/>
        <rFont val="Calibri"/>
        <family val="2"/>
        <scheme val="minor"/>
      </rPr>
      <t xml:space="preserve">1 USD2011/t. </t>
    </r>
    <r>
      <rPr>
        <sz val="12"/>
        <color rgb="FFFF0000"/>
        <rFont val="Calibri"/>
        <family val="2"/>
        <scheme val="minor"/>
      </rPr>
      <t>This estimate is significantly below international figures due  to  the  lower  cost  of  labor  and  equipment  in  South  Africa.   Assuming  an  average  transportdistance of about 550 km, CO2 transportation costs totalapproximately 5.5 USD2011/t of CO2. ESTAP, 2010 estimate 2010 USD 10/tCO2.</t>
    </r>
  </si>
  <si>
    <r>
      <rPr>
        <b/>
        <sz val="12"/>
        <color rgb="FFFF0000"/>
        <rFont val="Calibri"/>
        <family val="2"/>
        <scheme val="minor"/>
      </rPr>
      <t>Blast furnace slags</t>
    </r>
    <r>
      <rPr>
        <sz val="12"/>
        <color rgb="FFFF0000"/>
        <rFont val="Calibri"/>
        <family val="2"/>
        <scheme val="minor"/>
      </rPr>
      <t xml:space="preserve"> are harder to grind and hence use more grinding power, between 50 and 70 kWh/tonne (45 and 64 kWh/short ton) for a 3,500 Blaine3 (expressed in cm2/g)</t>
    </r>
  </si>
  <si>
    <r>
      <t>For South Africa, the Iron World Steel Association production statistics translate to a generation of between</t>
    </r>
    <r>
      <rPr>
        <b/>
        <sz val="12"/>
        <color rgb="FFFF0000"/>
        <rFont val="Calibri"/>
        <family val="2"/>
        <scheme val="minor"/>
      </rPr>
      <t xml:space="preserve"> 12 and 37 million tons of blast furnace slagover</t>
    </r>
    <r>
      <rPr>
        <sz val="12"/>
        <color rgb="FFFF0000"/>
        <rFont val="Calibri"/>
        <family val="2"/>
        <scheme val="minor"/>
      </rPr>
      <t xml:space="preserve"> the indicated period (2005 - 2006)</t>
    </r>
  </si>
  <si>
    <t>Abatement cost: 2010 ZAR 540/tCO2 for 1 Mt cement plant (MPA, 2014). Oxy-fuel retrofit on cement plant: EURO 42.4 per tCO2 avoided (Gardarsdottir et al., 2019 https://www.mdpi.com/1996-1073/12/3/542)</t>
  </si>
  <si>
    <t>Moderate</t>
  </si>
  <si>
    <t>high</t>
  </si>
  <si>
    <t>Regulation limit</t>
  </si>
  <si>
    <t>Practical limit</t>
  </si>
  <si>
    <t>assume similar to today</t>
  </si>
  <si>
    <t>from students report</t>
  </si>
  <si>
    <t>from students report.</t>
  </si>
  <si>
    <t>National substitution:</t>
  </si>
  <si>
    <t>cement demand</t>
  </si>
  <si>
    <t>clinker needed at this substitution rate</t>
  </si>
  <si>
    <t>subs needed</t>
  </si>
  <si>
    <t>of total</t>
  </si>
  <si>
    <t>Clay used for national substitution which is</t>
  </si>
  <si>
    <t>example:</t>
  </si>
  <si>
    <t>Ratios: max upper limit of the national substitute</t>
  </si>
  <si>
    <t>From "Data for SATIM" sheet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</si>
</sst>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0.000"/>
  </numFmts>
  <fonts count="24">
    <font>
      <sz val="12"/>
      <color theme="1"/>
      <name val="Calibri"/>
      <family val="2"/>
      <scheme val="minor"/>
    </font>
    <font>
      <sz val="11"/>
      <color theme="1"/>
      <name val="Calibri"/>
      <family val="2"/>
      <scheme val="minor"/>
    </font>
    <font>
      <b/>
      <sz val="12"/>
      <color theme="1"/>
      <name val="Calibri"/>
      <family val="2"/>
      <scheme val="minor"/>
    </font>
    <font>
      <sz val="12"/>
      <color theme="1"/>
      <name val="TimesNewRomanPSMT"/>
    </font>
    <font>
      <sz val="8"/>
      <color theme="1"/>
      <name val="TimesNewRomanPSMT"/>
    </font>
    <font>
      <sz val="28"/>
      <color theme="1"/>
      <name val="Calibri"/>
      <family val="2"/>
      <scheme val="minor"/>
    </font>
    <font>
      <b/>
      <sz val="12"/>
      <color theme="1"/>
      <name val="TimesNewRomanPS"/>
    </font>
    <font>
      <i/>
      <sz val="12"/>
      <color theme="1"/>
      <name val="TimesNewRomanPS"/>
    </font>
    <font>
      <sz val="11"/>
      <color theme="1"/>
      <name val="Calibri"/>
      <family val="2"/>
      <scheme val="minor"/>
    </font>
    <font>
      <b/>
      <sz val="11"/>
      <color theme="1"/>
      <name val="Calibri"/>
      <family val="2"/>
      <scheme val="minor"/>
    </font>
    <font>
      <i/>
      <sz val="11"/>
      <color theme="1"/>
      <name val="Calibri"/>
      <family val="2"/>
      <scheme val="minor"/>
    </font>
    <font>
      <sz val="11"/>
      <color rgb="FF000000"/>
      <name val="Calibri"/>
      <family val="2"/>
      <scheme val="minor"/>
    </font>
    <font>
      <b/>
      <sz val="11"/>
      <color rgb="FF000000"/>
      <name val="Calibri"/>
      <family val="2"/>
      <scheme val="minor"/>
    </font>
    <font>
      <b/>
      <sz val="14"/>
      <color theme="1"/>
      <name val="Calibri"/>
      <family val="2"/>
      <scheme val="minor"/>
    </font>
    <font>
      <b/>
      <sz val="12"/>
      <color theme="1"/>
      <name val="TimesNewRomanPSMT"/>
    </font>
    <font>
      <b/>
      <sz val="16"/>
      <color theme="1"/>
      <name val="Calibri"/>
      <family val="2"/>
      <scheme val="minor"/>
    </font>
    <font>
      <sz val="14"/>
      <color theme="1"/>
      <name val="TimesNewRomanPSMT"/>
    </font>
    <font>
      <b/>
      <sz val="14"/>
      <color theme="1"/>
      <name val="TimesNewRomanPSMT"/>
    </font>
    <font>
      <u/>
      <sz val="12"/>
      <color theme="10"/>
      <name val="Calibri"/>
      <family val="2"/>
      <scheme val="minor"/>
    </font>
    <font>
      <sz val="12"/>
      <color rgb="FFFF0000"/>
      <name val="Calibri"/>
      <family val="2"/>
      <scheme val="minor"/>
    </font>
    <font>
      <sz val="11"/>
      <color rgb="FFFF0000"/>
      <name val="Arial"/>
      <family val="2"/>
    </font>
    <font>
      <b/>
      <sz val="12"/>
      <color rgb="FFFF0000"/>
      <name val="Calibri"/>
      <family val="2"/>
      <scheme val="minor"/>
    </font>
    <font>
      <u/>
      <sz val="12"/>
      <color rgb="FFFF0000"/>
      <name val="Calibri"/>
      <family val="2"/>
      <scheme val="minor"/>
    </font>
    <font>
      <sz val="12"/>
      <color theme="1"/>
      <name val="Calibri"/>
      <family val="2"/>
      <scheme val="minor"/>
    </font>
  </fonts>
  <fills count="10">
    <fill>
      <patternFill patternType="none"/>
    </fill>
    <fill>
      <patternFill patternType="gray125"/>
    </fill>
    <fill>
      <patternFill patternType="solid">
        <fgColor theme="4"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E599"/>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FFFF00"/>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top style="medium">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s>
  <cellStyleXfs count="3">
    <xf numFmtId="0" fontId="0" fillId="0" borderId="0"/>
    <xf numFmtId="0" fontId="18" fillId="0" borderId="0" applyNumberFormat="0" applyFill="0" applyBorder="0" applyAlignment="0" applyProtection="0"/>
    <xf numFmtId="9" fontId="23" fillId="0" borderId="0" applyFont="0" applyFill="0" applyBorder="0" applyAlignment="0" applyProtection="0"/>
  </cellStyleXfs>
  <cellXfs count="123">
    <xf numFmtId="0" fontId="0" fillId="0" borderId="0" xfId="0"/>
    <xf numFmtId="0" fontId="0" fillId="2" borderId="1" xfId="0" applyFill="1" applyBorder="1" applyAlignment="1">
      <alignment horizontal="center" vertical="center" wrapText="1"/>
    </xf>
    <xf numFmtId="0" fontId="0" fillId="3" borderId="1" xfId="0" applyFill="1" applyBorder="1" applyAlignment="1">
      <alignment horizontal="center" vertical="center" wrapText="1"/>
    </xf>
    <xf numFmtId="0" fontId="0" fillId="0" borderId="1" xfId="0" applyBorder="1"/>
    <xf numFmtId="0" fontId="0" fillId="4" borderId="1" xfId="0" applyFill="1" applyBorder="1" applyAlignment="1">
      <alignment vertical="center"/>
    </xf>
    <xf numFmtId="0" fontId="0" fillId="0" borderId="1" xfId="0" applyFill="1" applyBorder="1" applyAlignment="1">
      <alignment horizontal="center" vertical="center" wrapText="1"/>
    </xf>
    <xf numFmtId="0" fontId="0" fillId="0" borderId="0" xfId="0" applyAlignment="1">
      <alignment vertical="top" wrapText="1"/>
    </xf>
    <xf numFmtId="0" fontId="3" fillId="0" borderId="1" xfId="0" applyFont="1" applyBorder="1" applyAlignment="1">
      <alignment vertical="center" wrapText="1"/>
    </xf>
    <xf numFmtId="0" fontId="3" fillId="0" borderId="1" xfId="0" applyFont="1" applyBorder="1" applyAlignment="1">
      <alignment horizontal="center" vertical="center"/>
    </xf>
    <xf numFmtId="0" fontId="0" fillId="0" borderId="1" xfId="0" applyBorder="1" applyAlignment="1">
      <alignment horizontal="center" vertical="center"/>
    </xf>
    <xf numFmtId="0" fontId="7" fillId="0" borderId="0" xfId="0" applyFont="1"/>
    <xf numFmtId="0" fontId="6" fillId="0" borderId="1" xfId="0" applyFont="1" applyBorder="1" applyAlignment="1">
      <alignment horizontal="center" vertical="center" wrapText="1"/>
    </xf>
    <xf numFmtId="0" fontId="0" fillId="0" borderId="1" xfId="0" applyBorder="1" applyAlignment="1">
      <alignment horizontal="center" vertical="center" wrapText="1"/>
    </xf>
    <xf numFmtId="0" fontId="8" fillId="0" borderId="6" xfId="0" applyFont="1" applyBorder="1" applyAlignment="1">
      <alignment vertical="center" wrapText="1"/>
    </xf>
    <xf numFmtId="0" fontId="9" fillId="0" borderId="7" xfId="0" applyFont="1" applyBorder="1" applyAlignment="1">
      <alignment vertical="center" wrapText="1"/>
    </xf>
    <xf numFmtId="0" fontId="8" fillId="0" borderId="8" xfId="0" applyFont="1" applyBorder="1" applyAlignment="1">
      <alignmen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0" fillId="0" borderId="9" xfId="0" applyFont="1" applyBorder="1" applyAlignment="1">
      <alignment vertical="center" wrapText="1"/>
    </xf>
    <xf numFmtId="0" fontId="11" fillId="5" borderId="8" xfId="0" applyFont="1" applyFill="1" applyBorder="1" applyAlignment="1">
      <alignment vertical="center" wrapText="1"/>
    </xf>
    <xf numFmtId="0" fontId="11" fillId="5" borderId="9" xfId="0" applyFont="1" applyFill="1" applyBorder="1" applyAlignment="1">
      <alignment vertical="center" wrapText="1"/>
    </xf>
    <xf numFmtId="0" fontId="8" fillId="5" borderId="8" xfId="0" applyFont="1" applyFill="1" applyBorder="1" applyAlignment="1">
      <alignment vertical="center" wrapText="1"/>
    </xf>
    <xf numFmtId="0" fontId="8" fillId="5" borderId="9" xfId="0" applyFont="1" applyFill="1" applyBorder="1" applyAlignment="1">
      <alignment vertical="center" wrapText="1"/>
    </xf>
    <xf numFmtId="0" fontId="11" fillId="5" borderId="11" xfId="0" applyFont="1" applyFill="1" applyBorder="1" applyAlignment="1">
      <alignment vertical="center" wrapText="1"/>
    </xf>
    <xf numFmtId="0" fontId="9" fillId="6" borderId="6" xfId="0" applyFont="1" applyFill="1" applyBorder="1" applyAlignment="1">
      <alignment horizontal="center" vertical="center" wrapText="1"/>
    </xf>
    <xf numFmtId="0" fontId="9" fillId="6" borderId="7" xfId="0" applyFont="1" applyFill="1" applyBorder="1" applyAlignment="1">
      <alignment horizontal="center" vertical="center" wrapText="1"/>
    </xf>
    <xf numFmtId="0" fontId="2" fillId="6" borderId="8" xfId="0" applyFont="1" applyFill="1" applyBorder="1" applyAlignment="1">
      <alignment horizontal="center" vertical="center"/>
    </xf>
    <xf numFmtId="0" fontId="2" fillId="6" borderId="9" xfId="0" applyFont="1" applyFill="1" applyBorder="1" applyAlignment="1">
      <alignment horizontal="center" vertical="center"/>
    </xf>
    <xf numFmtId="0" fontId="12" fillId="6" borderId="6" xfId="0" applyFont="1" applyFill="1" applyBorder="1" applyAlignment="1">
      <alignment horizontal="left" vertical="center" wrapText="1"/>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0" borderId="0" xfId="0" applyFont="1" applyAlignment="1">
      <alignment horizontal="center" vertical="center"/>
    </xf>
    <xf numFmtId="0" fontId="9" fillId="0" borderId="6" xfId="0" applyFont="1" applyBorder="1" applyAlignment="1">
      <alignment vertical="center" wrapText="1"/>
    </xf>
    <xf numFmtId="0" fontId="0" fillId="6" borderId="8" xfId="0" applyFont="1" applyFill="1" applyBorder="1" applyAlignment="1">
      <alignment horizontal="center" vertical="center" wrapText="1"/>
    </xf>
    <xf numFmtId="0" fontId="2" fillId="6" borderId="9" xfId="0" applyFont="1" applyFill="1" applyBorder="1" applyAlignment="1">
      <alignment horizontal="center" vertical="center" wrapText="1"/>
    </xf>
    <xf numFmtId="0" fontId="2" fillId="6" borderId="11" xfId="0" applyFont="1" applyFill="1" applyBorder="1" applyAlignment="1">
      <alignment horizontal="center" vertical="center" wrapText="1"/>
    </xf>
    <xf numFmtId="0" fontId="3" fillId="0" borderId="0" xfId="0" applyFont="1" applyAlignment="1">
      <alignment vertical="center" wrapText="1"/>
    </xf>
    <xf numFmtId="0" fontId="2" fillId="6" borderId="6" xfId="0" applyFont="1" applyFill="1" applyBorder="1" applyAlignment="1">
      <alignment horizontal="center" vertical="center"/>
    </xf>
    <xf numFmtId="0" fontId="2" fillId="6" borderId="7" xfId="0" applyFont="1" applyFill="1" applyBorder="1" applyAlignment="1">
      <alignment horizontal="center" vertical="center"/>
    </xf>
    <xf numFmtId="0" fontId="11" fillId="5" borderId="12" xfId="0" applyFont="1" applyFill="1" applyBorder="1" applyAlignment="1">
      <alignment vertical="center" wrapText="1"/>
    </xf>
    <xf numFmtId="0" fontId="11" fillId="5" borderId="13" xfId="0" applyFont="1" applyFill="1" applyBorder="1" applyAlignment="1">
      <alignment vertical="center" wrapText="1"/>
    </xf>
    <xf numFmtId="9" fontId="2" fillId="6" borderId="8" xfId="0" applyNumberFormat="1" applyFont="1" applyFill="1" applyBorder="1" applyAlignment="1">
      <alignment horizontal="center" vertical="center"/>
    </xf>
    <xf numFmtId="0" fontId="2" fillId="6" borderId="1" xfId="0" applyFont="1" applyFill="1" applyBorder="1" applyAlignment="1">
      <alignment horizontal="center" vertical="center"/>
    </xf>
    <xf numFmtId="0" fontId="8" fillId="7" borderId="11" xfId="0" applyFont="1" applyFill="1" applyBorder="1" applyAlignment="1">
      <alignment vertical="center" wrapText="1"/>
    </xf>
    <xf numFmtId="0" fontId="8" fillId="7" borderId="1" xfId="0" applyFont="1" applyFill="1" applyBorder="1" applyAlignment="1">
      <alignment vertical="center" wrapText="1"/>
    </xf>
    <xf numFmtId="0" fontId="10" fillId="7" borderId="9" xfId="0" applyFont="1" applyFill="1" applyBorder="1" applyAlignment="1">
      <alignment vertical="center" wrapText="1"/>
    </xf>
    <xf numFmtId="0" fontId="0" fillId="6" borderId="1" xfId="0" applyFont="1" applyFill="1" applyBorder="1" applyAlignment="1">
      <alignment horizontal="center" vertical="center" wrapText="1"/>
    </xf>
    <xf numFmtId="0" fontId="15" fillId="0" borderId="0" xfId="0" applyFont="1"/>
    <xf numFmtId="0" fontId="2" fillId="0" borderId="1" xfId="0" applyFont="1" applyFill="1" applyBorder="1" applyAlignment="1">
      <alignment horizontal="center" vertical="center"/>
    </xf>
    <xf numFmtId="0" fontId="15" fillId="8" borderId="1" xfId="0" applyFont="1" applyFill="1" applyBorder="1" applyAlignment="1">
      <alignment horizontal="center" vertical="center"/>
    </xf>
    <xf numFmtId="0" fontId="13" fillId="8" borderId="1" xfId="0" applyFont="1" applyFill="1" applyBorder="1" applyAlignment="1">
      <alignment horizontal="center" vertical="center"/>
    </xf>
    <xf numFmtId="0" fontId="0" fillId="0" borderId="0" xfId="0" applyAlignment="1">
      <alignment wrapText="1"/>
    </xf>
    <xf numFmtId="0" fontId="1" fillId="7" borderId="1" xfId="0" applyFont="1" applyFill="1" applyBorder="1" applyAlignment="1">
      <alignment vertical="center" wrapText="1"/>
    </xf>
    <xf numFmtId="0" fontId="19" fillId="0" borderId="0" xfId="0" applyFont="1" applyAlignment="1">
      <alignment wrapText="1"/>
    </xf>
    <xf numFmtId="0" fontId="20" fillId="0" borderId="0" xfId="0" applyFont="1" applyAlignment="1">
      <alignment wrapText="1"/>
    </xf>
    <xf numFmtId="0" fontId="21" fillId="6" borderId="11" xfId="0" applyFont="1" applyFill="1" applyBorder="1" applyAlignment="1">
      <alignment horizontal="center" vertical="center"/>
    </xf>
    <xf numFmtId="0" fontId="21" fillId="6" borderId="10" xfId="0" applyFont="1" applyFill="1" applyBorder="1" applyAlignment="1">
      <alignment horizontal="center" vertical="center" wrapText="1"/>
    </xf>
    <xf numFmtId="0" fontId="22" fillId="6" borderId="11" xfId="1" applyFont="1" applyFill="1" applyBorder="1" applyAlignment="1">
      <alignment horizontal="center" vertical="center" wrapText="1"/>
    </xf>
    <xf numFmtId="0" fontId="19" fillId="6" borderId="10" xfId="0" applyFont="1" applyFill="1" applyBorder="1" applyAlignment="1">
      <alignment horizontal="center" vertical="center" wrapText="1"/>
    </xf>
    <xf numFmtId="0" fontId="21" fillId="6" borderId="1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1" fillId="6" borderId="1" xfId="0" applyFont="1" applyFill="1" applyBorder="1" applyAlignment="1">
      <alignment horizontal="center" vertical="center"/>
    </xf>
    <xf numFmtId="0" fontId="0" fillId="4" borderId="3"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5" fillId="4" borderId="0" xfId="0" applyFont="1" applyFill="1" applyAlignment="1">
      <alignment horizontal="center"/>
    </xf>
    <xf numFmtId="0" fontId="3" fillId="0" borderId="1" xfId="0" applyFont="1" applyBorder="1" applyAlignment="1">
      <alignment vertical="center" wrapText="1"/>
    </xf>
    <xf numFmtId="49" fontId="3" fillId="0" borderId="1" xfId="0" applyNumberFormat="1" applyFont="1" applyBorder="1" applyAlignment="1">
      <alignment vertical="center" wrapText="1"/>
    </xf>
    <xf numFmtId="0" fontId="6" fillId="0" borderId="1" xfId="0" applyFont="1" applyBorder="1" applyAlignment="1">
      <alignment vertical="center" wrapText="1"/>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0" fontId="3" fillId="0" borderId="1" xfId="0" applyFont="1" applyBorder="1" applyAlignment="1">
      <alignment horizontal="center" vertical="center"/>
    </xf>
    <xf numFmtId="0" fontId="3" fillId="0" borderId="3" xfId="0" applyFont="1" applyBorder="1" applyAlignment="1">
      <alignment horizontal="center" vertical="center"/>
    </xf>
    <xf numFmtId="0" fontId="3" fillId="0" borderId="4" xfId="0" applyFont="1" applyBorder="1" applyAlignment="1">
      <alignment horizontal="center" vertical="center"/>
    </xf>
    <xf numFmtId="0" fontId="3" fillId="0" borderId="5" xfId="0" applyFont="1" applyBorder="1" applyAlignment="1">
      <alignment horizontal="center" vertical="center"/>
    </xf>
    <xf numFmtId="0" fontId="3" fillId="0" borderId="1" xfId="0" applyFont="1" applyBorder="1" applyAlignment="1">
      <alignment horizontal="center" vertical="center" wrapText="1"/>
    </xf>
    <xf numFmtId="0" fontId="0" fillId="0" borderId="2" xfId="0" applyBorder="1" applyAlignment="1">
      <alignment horizontal="center" vertical="center" wrapText="1"/>
    </xf>
    <xf numFmtId="0" fontId="0" fillId="0" borderId="0" xfId="0" applyAlignment="1">
      <alignment horizontal="center" vertical="center" wrapText="1"/>
    </xf>
    <xf numFmtId="0" fontId="0" fillId="6" borderId="12" xfId="0" applyFont="1" applyFill="1" applyBorder="1" applyAlignment="1">
      <alignment horizontal="center" vertical="center" wrapText="1"/>
    </xf>
    <xf numFmtId="0" fontId="0" fillId="6" borderId="10" xfId="0" applyFont="1" applyFill="1" applyBorder="1" applyAlignment="1">
      <alignment horizontal="center" vertical="center" wrapText="1"/>
    </xf>
    <xf numFmtId="0" fontId="0" fillId="6" borderId="8" xfId="0" applyFont="1" applyFill="1" applyBorder="1" applyAlignment="1">
      <alignment horizontal="center" vertical="center" wrapText="1"/>
    </xf>
    <xf numFmtId="0" fontId="8" fillId="0" borderId="12" xfId="0" applyFont="1" applyBorder="1" applyAlignment="1">
      <alignment vertical="center" wrapText="1"/>
    </xf>
    <xf numFmtId="0" fontId="8" fillId="0" borderId="10" xfId="0" applyFont="1" applyBorder="1" applyAlignment="1">
      <alignment vertical="center" wrapText="1"/>
    </xf>
    <xf numFmtId="0" fontId="8" fillId="0" borderId="8" xfId="0" applyFont="1" applyBorder="1" applyAlignment="1">
      <alignment vertical="center" wrapText="1"/>
    </xf>
    <xf numFmtId="0" fontId="16" fillId="0" borderId="2" xfId="0" applyFont="1" applyBorder="1" applyAlignment="1">
      <alignment horizontal="center" vertical="center" wrapText="1"/>
    </xf>
    <xf numFmtId="0" fontId="16" fillId="0" borderId="0" xfId="0" applyFont="1" applyAlignment="1">
      <alignment horizontal="center" vertical="center" wrapText="1"/>
    </xf>
    <xf numFmtId="0" fontId="8" fillId="7" borderId="12" xfId="0" applyFont="1" applyFill="1" applyBorder="1" applyAlignment="1">
      <alignment vertical="center" wrapText="1"/>
    </xf>
    <xf numFmtId="0" fontId="8" fillId="7" borderId="10" xfId="0" applyFont="1" applyFill="1" applyBorder="1" applyAlignment="1">
      <alignment vertical="center" wrapText="1"/>
    </xf>
    <xf numFmtId="0" fontId="8" fillId="7" borderId="8" xfId="0" applyFont="1" applyFill="1" applyBorder="1" applyAlignment="1">
      <alignment vertical="center" wrapText="1"/>
    </xf>
    <xf numFmtId="0" fontId="8" fillId="7" borderId="16" xfId="0" applyFont="1" applyFill="1" applyBorder="1" applyAlignment="1">
      <alignment vertical="center" wrapText="1"/>
    </xf>
    <xf numFmtId="0" fontId="8" fillId="7" borderId="14" xfId="0" applyFont="1" applyFill="1" applyBorder="1" applyAlignment="1">
      <alignment vertical="center" wrapText="1"/>
    </xf>
    <xf numFmtId="0" fontId="8" fillId="7" borderId="15" xfId="0" applyFont="1" applyFill="1" applyBorder="1" applyAlignment="1">
      <alignment vertical="center" wrapText="1"/>
    </xf>
    <xf numFmtId="0" fontId="8" fillId="5" borderId="12" xfId="0" applyFont="1" applyFill="1" applyBorder="1" applyAlignment="1">
      <alignment vertical="center" wrapText="1"/>
    </xf>
    <xf numFmtId="0" fontId="8" fillId="5" borderId="8" xfId="0" applyFont="1" applyFill="1" applyBorder="1" applyAlignment="1">
      <alignment vertical="center" wrapText="1"/>
    </xf>
    <xf numFmtId="0" fontId="11" fillId="5" borderId="12" xfId="0" applyFont="1" applyFill="1" applyBorder="1" applyAlignment="1">
      <alignment vertical="center" wrapText="1"/>
    </xf>
    <xf numFmtId="0" fontId="11" fillId="5" borderId="8" xfId="0" applyFont="1" applyFill="1" applyBorder="1" applyAlignment="1">
      <alignment vertical="center" wrapText="1"/>
    </xf>
    <xf numFmtId="0" fontId="8" fillId="5" borderId="10" xfId="0" applyFont="1" applyFill="1" applyBorder="1" applyAlignment="1">
      <alignment vertical="center" wrapText="1"/>
    </xf>
    <xf numFmtId="0" fontId="11" fillId="5" borderId="10" xfId="0" applyFont="1" applyFill="1" applyBorder="1" applyAlignment="1">
      <alignment vertical="center" wrapText="1"/>
    </xf>
    <xf numFmtId="0" fontId="0" fillId="0" borderId="17" xfId="0" applyBorder="1"/>
    <xf numFmtId="0" fontId="0" fillId="0" borderId="19" xfId="0" applyBorder="1"/>
    <xf numFmtId="0" fontId="0" fillId="0" borderId="18" xfId="0" applyBorder="1"/>
    <xf numFmtId="0" fontId="2" fillId="0" borderId="18" xfId="0" applyFont="1" applyBorder="1"/>
    <xf numFmtId="0" fontId="2" fillId="0" borderId="19" xfId="0" applyFont="1" applyBorder="1"/>
    <xf numFmtId="0" fontId="2" fillId="0" borderId="17" xfId="0" applyFont="1" applyBorder="1"/>
    <xf numFmtId="0" fontId="2" fillId="0" borderId="19" xfId="0" applyFont="1" applyBorder="1" applyAlignment="1">
      <alignment horizontal="center"/>
    </xf>
    <xf numFmtId="0" fontId="2" fillId="0" borderId="20" xfId="0" applyFont="1" applyBorder="1" applyAlignment="1">
      <alignment horizontal="center"/>
    </xf>
    <xf numFmtId="0" fontId="2" fillId="0" borderId="21" xfId="0" applyFont="1" applyBorder="1" applyAlignment="1">
      <alignment horizontal="center"/>
    </xf>
    <xf numFmtId="0" fontId="2" fillId="0" borderId="22" xfId="0" applyFont="1" applyBorder="1" applyAlignment="1">
      <alignment horizontal="center"/>
    </xf>
    <xf numFmtId="9" fontId="0" fillId="0" borderId="17" xfId="0" applyNumberFormat="1" applyBorder="1"/>
    <xf numFmtId="0" fontId="0" fillId="0" borderId="0" xfId="0" applyBorder="1"/>
    <xf numFmtId="9" fontId="0" fillId="0" borderId="0" xfId="0" applyNumberFormat="1" applyBorder="1"/>
    <xf numFmtId="0" fontId="0" fillId="0" borderId="22" xfId="0" applyBorder="1"/>
    <xf numFmtId="9" fontId="0" fillId="0" borderId="0" xfId="2" applyFont="1" applyBorder="1"/>
    <xf numFmtId="9" fontId="0" fillId="0" borderId="17" xfId="2" applyFont="1" applyBorder="1"/>
    <xf numFmtId="0" fontId="2" fillId="9" borderId="0" xfId="0" applyFont="1" applyFill="1"/>
    <xf numFmtId="9" fontId="2" fillId="9" borderId="0" xfId="0" applyNumberFormat="1" applyFont="1" applyFill="1"/>
    <xf numFmtId="9" fontId="0" fillId="0" borderId="0" xfId="2" applyFont="1"/>
    <xf numFmtId="165" fontId="0" fillId="0" borderId="0" xfId="0" applyNumberFormat="1"/>
    <xf numFmtId="0" fontId="0" fillId="0" borderId="20" xfId="0" applyBorder="1"/>
    <xf numFmtId="0" fontId="0" fillId="0" borderId="21" xfId="0" applyBorder="1"/>
    <xf numFmtId="0" fontId="0" fillId="0" borderId="2" xfId="0" applyBorder="1"/>
    <xf numFmtId="0" fontId="0" fillId="0" borderId="23" xfId="0" applyBorder="1"/>
  </cellXfs>
  <cellStyles count="3">
    <cellStyle name="Hyperlink" xfId="1" builtinId="8"/>
    <cellStyle name="Normal" xfId="0" builtinId="0"/>
    <cellStyle name="Percent" xfId="2"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1" Type="http://schemas.openxmlformats.org/officeDocument/2006/relationships/image" Target="../media/image3.tiff"/></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9" Type="http://schemas.openxmlformats.org/officeDocument/2006/relationships/image" Target="../media/image14.png"/></Relationships>
</file>

<file path=xl/drawings/_rels/drawing7.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8.xml.rels><?xml version="1.0" encoding="UTF-8" standalone="yes"?>
<Relationships xmlns="http://schemas.openxmlformats.org/package/2006/relationships"><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9.xml.rels><?xml version="1.0" encoding="UTF-8" standalone="yes"?>
<Relationships xmlns="http://schemas.openxmlformats.org/package/2006/relationships"><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0</xdr:col>
      <xdr:colOff>88900</xdr:colOff>
      <xdr:row>9</xdr:row>
      <xdr:rowOff>127000</xdr:rowOff>
    </xdr:from>
    <xdr:to>
      <xdr:col>4</xdr:col>
      <xdr:colOff>431800</xdr:colOff>
      <xdr:row>45</xdr:row>
      <xdr:rowOff>114300</xdr:rowOff>
    </xdr:to>
    <xdr:sp macro="" textlink="">
      <xdr:nvSpPr>
        <xdr:cNvPr id="2" name="TextBox 1">
          <a:extLst>
            <a:ext uri="{FF2B5EF4-FFF2-40B4-BE49-F238E27FC236}">
              <a16:creationId xmlns:a16="http://schemas.microsoft.com/office/drawing/2014/main" id="{568357B0-92B8-ED42-A018-D683B8B6067E}"/>
            </a:ext>
          </a:extLst>
        </xdr:cNvPr>
        <xdr:cNvSpPr txBox="1"/>
      </xdr:nvSpPr>
      <xdr:spPr>
        <a:xfrm>
          <a:off x="88900" y="3771900"/>
          <a:ext cx="5422900" cy="7302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South Africa aims to reduce the emissions of the country to 212-428 MtCO2e by 2050 (McSweeny &amp; Timperley, 2018).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PROCESS</a:t>
          </a:r>
          <a:r>
            <a:rPr lang="en-ZA" sz="1100" b="1" baseline="0">
              <a:solidFill>
                <a:schemeClr val="dk1"/>
              </a:solidFill>
              <a:effectLst/>
              <a:latin typeface="+mn-lt"/>
              <a:ea typeface="+mn-ea"/>
              <a:cs typeface="+mn-cs"/>
            </a:rPr>
            <a:t> OVERVIEW</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 produce cement, limestone and other clay-like materials are heated to 1400°C in a kiln (undergoing calcination) to form a solid substance called clinker. The clinker is cooled, ground and combined with gypsum, ground limestone and other supplementary cementitious materials (SCM) to form cement.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SOURCES OF EMISSIONS IN PROCESS:</a:t>
          </a: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DIRECT EMISSIONS</a:t>
          </a:r>
        </a:p>
        <a:p>
          <a:r>
            <a:rPr lang="en-ZA" sz="1100">
              <a:solidFill>
                <a:schemeClr val="dk1"/>
              </a:solidFill>
              <a:effectLst/>
              <a:latin typeface="+mn-lt"/>
              <a:ea typeface="+mn-ea"/>
              <a:cs typeface="+mn-cs"/>
            </a:rPr>
            <a:t>-Calcination of calcium and magnesium carbonates in raw materials. </a:t>
          </a:r>
        </a:p>
        <a:p>
          <a:r>
            <a:rPr lang="en-ZA" sz="1100">
              <a:solidFill>
                <a:schemeClr val="dk1"/>
              </a:solidFill>
              <a:effectLst/>
              <a:latin typeface="+mn-lt"/>
              <a:ea typeface="+mn-ea"/>
              <a:cs typeface="+mn-cs"/>
            </a:rPr>
            <a:t>-Calcination of clinker kiln dust. </a:t>
          </a:r>
        </a:p>
        <a:p>
          <a:r>
            <a:rPr lang="en-ZA" sz="1100">
              <a:solidFill>
                <a:schemeClr val="dk1"/>
              </a:solidFill>
              <a:effectLst/>
              <a:latin typeface="+mn-lt"/>
              <a:ea typeface="+mn-ea"/>
              <a:cs typeface="+mn-cs"/>
            </a:rPr>
            <a:t>-Combustion of organic carbon in raw materials. </a:t>
          </a:r>
        </a:p>
        <a:p>
          <a:r>
            <a:rPr lang="en-ZA" sz="1100">
              <a:solidFill>
                <a:schemeClr val="dk1"/>
              </a:solidFill>
              <a:effectLst/>
              <a:latin typeface="+mn-lt"/>
              <a:ea typeface="+mn-ea"/>
              <a:cs typeface="+mn-cs"/>
            </a:rPr>
            <a:t>-Combustion of fuels in the kiln; fuels include conventional fossil fuels, biofuels, </a:t>
          </a:r>
        </a:p>
        <a:p>
          <a:r>
            <a:rPr lang="en-ZA" sz="1100">
              <a:solidFill>
                <a:schemeClr val="dk1"/>
              </a:solidFill>
              <a:effectLst/>
              <a:latin typeface="+mn-lt"/>
              <a:ea typeface="+mn-ea"/>
              <a:cs typeface="+mn-cs"/>
            </a:rPr>
            <a:t>-and waste derived fuels. </a:t>
          </a:r>
        </a:p>
        <a:p>
          <a:r>
            <a:rPr lang="en-ZA" sz="1100">
              <a:solidFill>
                <a:schemeClr val="dk1"/>
              </a:solidFill>
              <a:effectLst/>
              <a:latin typeface="+mn-lt"/>
              <a:ea typeface="+mn-ea"/>
              <a:cs typeface="+mn-cs"/>
            </a:rPr>
            <a:t>-Transportation of raw materials, fuels, clinker, and cement by cement companies. </a:t>
          </a:r>
        </a:p>
        <a:p>
          <a:pPr algn="ctr"/>
          <a:r>
            <a:rPr lang="en-ZA" sz="1100" b="1">
              <a:solidFill>
                <a:schemeClr val="dk1"/>
              </a:solidFill>
              <a:effectLst/>
              <a:latin typeface="+mn-lt"/>
              <a:ea typeface="+mn-ea"/>
              <a:cs typeface="+mn-cs"/>
            </a:rPr>
            <a:t>INDIRECT EMISSIONS</a:t>
          </a:r>
        </a:p>
        <a:p>
          <a:r>
            <a:rPr lang="en-ZA" sz="1100">
              <a:solidFill>
                <a:schemeClr val="dk1"/>
              </a:solidFill>
              <a:effectLst/>
              <a:latin typeface="+mn-lt"/>
              <a:ea typeface="+mn-ea"/>
              <a:cs typeface="+mn-cs"/>
            </a:rPr>
            <a:t>-External production of electricity consumed by cement industry. </a:t>
          </a:r>
        </a:p>
        <a:p>
          <a:r>
            <a:rPr lang="en-ZA" sz="1100">
              <a:solidFill>
                <a:schemeClr val="dk1"/>
              </a:solidFill>
              <a:effectLst/>
              <a:latin typeface="+mn-lt"/>
              <a:ea typeface="+mn-ea"/>
              <a:cs typeface="+mn-cs"/>
            </a:rPr>
            <a:t>-The production, and processing of alternative fuels and conventional fuels by third </a:t>
          </a:r>
        </a:p>
        <a:p>
          <a:r>
            <a:rPr lang="en-ZA" sz="1100">
              <a:solidFill>
                <a:schemeClr val="dk1"/>
              </a:solidFill>
              <a:effectLst/>
              <a:latin typeface="+mn-lt"/>
              <a:ea typeface="+mn-ea"/>
              <a:cs typeface="+mn-cs"/>
            </a:rPr>
            <a:t>parties. </a:t>
          </a:r>
        </a:p>
        <a:p>
          <a:r>
            <a:rPr lang="en-ZA" sz="1100">
              <a:solidFill>
                <a:schemeClr val="dk1"/>
              </a:solidFill>
              <a:effectLst/>
              <a:latin typeface="+mn-lt"/>
              <a:ea typeface="+mn-ea"/>
              <a:cs typeface="+mn-cs"/>
            </a:rPr>
            <a:t>-Transports of raw materials, fuels, clinker, and cement by third parties. </a:t>
          </a: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r>
            <a:rPr lang="en-GB" sz="1100"/>
            <a:t>- Carbon</a:t>
          </a:r>
          <a:r>
            <a:rPr lang="en-GB" sz="1100" baseline="0"/>
            <a:t> intensity of cement production: </a:t>
          </a:r>
          <a:r>
            <a:rPr lang="en-GB" sz="1100" b="1" baseline="0"/>
            <a:t>671 kgCO2/ton cement (2016)</a:t>
          </a:r>
        </a:p>
        <a:p>
          <a:r>
            <a:rPr lang="en-GB" sz="1100" baseline="0"/>
            <a:t>-Set to increase by </a:t>
          </a:r>
          <a:r>
            <a:rPr lang="en-GB" sz="1100" b="1" baseline="0"/>
            <a:t>4% per annum due to increasing developmental demand</a:t>
          </a:r>
        </a:p>
        <a:p>
          <a:endParaRPr lang="en-GB" sz="1100" b="0" baseline="0"/>
        </a:p>
      </xdr:txBody>
    </xdr:sp>
    <xdr:clientData/>
  </xdr:twoCellAnchor>
  <xdr:twoCellAnchor editAs="oneCell">
    <xdr:from>
      <xdr:col>0</xdr:col>
      <xdr:colOff>546100</xdr:colOff>
      <xdr:row>28</xdr:row>
      <xdr:rowOff>139700</xdr:rowOff>
    </xdr:from>
    <xdr:to>
      <xdr:col>3</xdr:col>
      <xdr:colOff>689563</xdr:colOff>
      <xdr:row>42</xdr:row>
      <xdr:rowOff>101600</xdr:rowOff>
    </xdr:to>
    <xdr:pic>
      <xdr:nvPicPr>
        <xdr:cNvPr id="3" name="Picture 2">
          <a:extLst>
            <a:ext uri="{FF2B5EF4-FFF2-40B4-BE49-F238E27FC236}">
              <a16:creationId xmlns:a16="http://schemas.microsoft.com/office/drawing/2014/main" id="{2354A95C-CF7F-0247-A9A3-1A1882F14929}"/>
            </a:ext>
          </a:extLst>
        </xdr:cNvPr>
        <xdr:cNvPicPr>
          <a:picLocks noChangeAspect="1"/>
        </xdr:cNvPicPr>
      </xdr:nvPicPr>
      <xdr:blipFill>
        <a:blip xmlns:r="http://schemas.openxmlformats.org/officeDocument/2006/relationships" r:embed="rId1"/>
        <a:stretch>
          <a:fillRect/>
        </a:stretch>
      </xdr:blipFill>
      <xdr:spPr>
        <a:xfrm>
          <a:off x="546100" y="7645400"/>
          <a:ext cx="4397963" cy="2806700"/>
        </a:xfrm>
        <a:prstGeom prst="rect">
          <a:avLst/>
        </a:prstGeom>
      </xdr:spPr>
    </xdr:pic>
    <xdr:clientData/>
  </xdr:twoCellAnchor>
  <xdr:twoCellAnchor>
    <xdr:from>
      <xdr:col>4</xdr:col>
      <xdr:colOff>190500</xdr:colOff>
      <xdr:row>0</xdr:row>
      <xdr:rowOff>25400</xdr:rowOff>
    </xdr:from>
    <xdr:to>
      <xdr:col>9</xdr:col>
      <xdr:colOff>495300</xdr:colOff>
      <xdr:row>5</xdr:row>
      <xdr:rowOff>114300</xdr:rowOff>
    </xdr:to>
    <xdr:sp macro="" textlink="">
      <xdr:nvSpPr>
        <xdr:cNvPr id="4" name="TextBox 3">
          <a:extLst>
            <a:ext uri="{FF2B5EF4-FFF2-40B4-BE49-F238E27FC236}">
              <a16:creationId xmlns:a16="http://schemas.microsoft.com/office/drawing/2014/main" id="{D0F4DD93-7076-584D-9992-36B997DEF881}"/>
            </a:ext>
          </a:extLst>
        </xdr:cNvPr>
        <xdr:cNvSpPr txBox="1"/>
      </xdr:nvSpPr>
      <xdr:spPr>
        <a:xfrm>
          <a:off x="5270500" y="25400"/>
          <a:ext cx="4432300" cy="179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FOUR MOST FEASIBLE EMISSION REDUCTION LEVERS:</a:t>
          </a:r>
        </a:p>
        <a:p>
          <a:r>
            <a:rPr lang="en-ZA" sz="1100">
              <a:solidFill>
                <a:schemeClr val="dk1"/>
              </a:solidFill>
              <a:effectLst/>
              <a:latin typeface="+mn-lt"/>
              <a:ea typeface="+mn-ea"/>
              <a:cs typeface="+mn-cs"/>
            </a:rPr>
            <a:t>-Improving energy efficiency </a:t>
          </a:r>
        </a:p>
        <a:p>
          <a:r>
            <a:rPr lang="en-ZA" sz="1100">
              <a:solidFill>
                <a:schemeClr val="dk1"/>
              </a:solidFill>
              <a:effectLst/>
              <a:latin typeface="+mn-lt"/>
              <a:ea typeface="+mn-ea"/>
              <a:cs typeface="+mn-cs"/>
            </a:rPr>
            <a:t>-Switching to alternative low carbon fuels </a:t>
          </a:r>
        </a:p>
        <a:p>
          <a:r>
            <a:rPr lang="en-ZA" sz="1100">
              <a:solidFill>
                <a:schemeClr val="dk1"/>
              </a:solidFill>
              <a:effectLst/>
              <a:latin typeface="+mn-lt"/>
              <a:ea typeface="+mn-ea"/>
              <a:cs typeface="+mn-cs"/>
            </a:rPr>
            <a:t>-Reducing the clinker to cement ratio </a:t>
          </a:r>
        </a:p>
        <a:p>
          <a:r>
            <a:rPr lang="en-ZA" sz="1100">
              <a:solidFill>
                <a:schemeClr val="dk1"/>
              </a:solidFill>
              <a:effectLst/>
              <a:latin typeface="+mn-lt"/>
              <a:ea typeface="+mn-ea"/>
              <a:cs typeface="+mn-cs"/>
            </a:rPr>
            <a:t>-Implementing emerging and innovative technologies. </a:t>
          </a:r>
        </a:p>
        <a:p>
          <a:endParaRPr lang="en-GB" sz="1100"/>
        </a:p>
        <a:p>
          <a:r>
            <a:rPr lang="en-GB" sz="1100"/>
            <a:t>-Cement Production capacity of </a:t>
          </a:r>
          <a:r>
            <a:rPr lang="en-GB" sz="1100" b="1"/>
            <a:t>21.5 Mt/year </a:t>
          </a:r>
          <a:r>
            <a:rPr lang="en-GB" sz="1100"/>
            <a:t>(only </a:t>
          </a:r>
          <a:r>
            <a:rPr lang="en-GB" sz="1100" b="1"/>
            <a:t>18 Mt/year</a:t>
          </a:r>
          <a:r>
            <a:rPr lang="en-GB" sz="1100" b="1" baseline="0"/>
            <a:t> </a:t>
          </a:r>
          <a:r>
            <a:rPr lang="en-GB" sz="1100" baseline="0"/>
            <a:t>utilized)</a:t>
          </a:r>
        </a:p>
        <a:p>
          <a:r>
            <a:rPr lang="en-GB" sz="1100" baseline="0"/>
            <a:t>-Cement consumption per captia: </a:t>
          </a:r>
          <a:r>
            <a:rPr lang="en-GB" sz="1100" b="1" baseline="0"/>
            <a:t>213kg per capita (set to increase by 6% per year)</a:t>
          </a:r>
        </a:p>
        <a:p>
          <a:endParaRPr lang="en-GB" sz="1100" b="0" baseline="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317500</xdr:colOff>
      <xdr:row>2</xdr:row>
      <xdr:rowOff>177800</xdr:rowOff>
    </xdr:from>
    <xdr:to>
      <xdr:col>7</xdr:col>
      <xdr:colOff>520700</xdr:colOff>
      <xdr:row>27</xdr:row>
      <xdr:rowOff>63500</xdr:rowOff>
    </xdr:to>
    <xdr:sp macro="" textlink="">
      <xdr:nvSpPr>
        <xdr:cNvPr id="2" name="TextBox 1">
          <a:extLst>
            <a:ext uri="{FF2B5EF4-FFF2-40B4-BE49-F238E27FC236}">
              <a16:creationId xmlns:a16="http://schemas.microsoft.com/office/drawing/2014/main" id="{78401281-176E-8541-8400-054FE7512E33}"/>
            </a:ext>
          </a:extLst>
        </xdr:cNvPr>
        <xdr:cNvSpPr txBox="1"/>
      </xdr:nvSpPr>
      <xdr:spPr>
        <a:xfrm>
          <a:off x="317500" y="850900"/>
          <a:ext cx="6184900" cy="4965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100" b="1"/>
            <a:t>IMPROVING ELECTRICAL EFFICIENCY</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b="1">
              <a:solidFill>
                <a:schemeClr val="dk1"/>
              </a:solidFill>
              <a:effectLst/>
              <a:latin typeface="+mn-lt"/>
              <a:ea typeface="+mn-ea"/>
              <a:cs typeface="+mn-cs"/>
            </a:rPr>
            <a:t>10% </a:t>
          </a:r>
          <a:r>
            <a:rPr lang="en-ZA" sz="1100">
              <a:solidFill>
                <a:schemeClr val="dk1"/>
              </a:solidFill>
              <a:effectLst/>
              <a:latin typeface="+mn-lt"/>
              <a:ea typeface="+mn-ea"/>
              <a:cs typeface="+mn-cs"/>
            </a:rPr>
            <a:t>of the energy demand for a cement plant comes from electrical requirements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30-40%</a:t>
          </a:r>
          <a:r>
            <a:rPr lang="en-ZA" sz="1100">
              <a:solidFill>
                <a:schemeClr val="dk1"/>
              </a:solidFill>
              <a:effectLst/>
              <a:latin typeface="+mn-lt"/>
              <a:ea typeface="+mn-ea"/>
              <a:cs typeface="+mn-cs"/>
            </a:rPr>
            <a:t> of the electricity usage is focused on grinding and thus the focus is on minimising this requirement (Lowitt, 2020)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85-90 kWh </a:t>
          </a:r>
          <a:r>
            <a:rPr lang="en-ZA" sz="1100">
              <a:solidFill>
                <a:schemeClr val="dk1"/>
              </a:solidFill>
              <a:effectLst/>
              <a:latin typeface="+mn-lt"/>
              <a:ea typeface="+mn-ea"/>
              <a:cs typeface="+mn-cs"/>
            </a:rPr>
            <a:t>of electricity are required per tonne of cement produced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Efficiency</a:t>
          </a:r>
          <a:r>
            <a:rPr lang="en-ZA" sz="1100" baseline="0">
              <a:solidFill>
                <a:schemeClr val="dk1"/>
              </a:solidFill>
              <a:effectLst/>
              <a:latin typeface="+mn-lt"/>
              <a:ea typeface="+mn-ea"/>
              <a:cs typeface="+mn-cs"/>
            </a:rPr>
            <a:t> in Grinding mills: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-Ball Mills  account for 60% of all finishing </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IEA has found that VRMs can provide grinding electricity savings of 70% when compared to ball mills.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Available technologies</a:t>
          </a:r>
          <a:r>
            <a:rPr lang="en-ZA" sz="1100" baseline="0">
              <a:solidFill>
                <a:schemeClr val="dk1"/>
              </a:solidFill>
              <a:effectLst/>
              <a:latin typeface="+mn-lt"/>
              <a:ea typeface="+mn-ea"/>
              <a:cs typeface="+mn-cs"/>
            </a:rPr>
            <a:t> available/minimal capital investment:</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-Use of autopilot systems provide reductions of 12%</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-Variable speed drives provide saving of 1.5-2kwH/tonne cement produced</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Improved grinding practice reduction to 79 kWh</a:t>
          </a:r>
        </a:p>
        <a:p>
          <a:pPr marL="0" marR="0" lvl="0" indent="0"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IMPROVING THERMAL EFFICIENCY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b="1" baseline="0">
              <a:solidFill>
                <a:schemeClr val="dk1"/>
              </a:solidFill>
              <a:effectLst/>
              <a:latin typeface="+mn-lt"/>
              <a:ea typeface="+mn-ea"/>
              <a:cs typeface="+mn-cs"/>
            </a:rPr>
            <a:t>90% </a:t>
          </a:r>
          <a:r>
            <a:rPr lang="en-ZA" sz="1100" b="0" baseline="0">
              <a:solidFill>
                <a:schemeClr val="dk1"/>
              </a:solidFill>
              <a:effectLst/>
              <a:latin typeface="+mn-lt"/>
              <a:ea typeface="+mn-ea"/>
              <a:cs typeface="+mn-cs"/>
            </a:rPr>
            <a:t>of the energy demand for a cement plant comes from thermal energy requirements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-Thermodynamic minimum </a:t>
          </a:r>
          <a:r>
            <a:rPr lang="en-ZA" sz="1100" b="0" baseline="0">
              <a:solidFill>
                <a:schemeClr val="dk1"/>
              </a:solidFill>
              <a:effectLst/>
              <a:latin typeface="+mn-lt"/>
              <a:ea typeface="+mn-ea"/>
              <a:cs typeface="+mn-cs"/>
            </a:rPr>
            <a:t>to drive endothermic reactions </a:t>
          </a:r>
          <a:r>
            <a:rPr lang="en-ZA" sz="1100" b="1" baseline="0">
              <a:solidFill>
                <a:schemeClr val="dk1"/>
              </a:solidFill>
              <a:effectLst/>
              <a:latin typeface="+mn-lt"/>
              <a:ea typeface="+mn-ea"/>
              <a:cs typeface="+mn-cs"/>
            </a:rPr>
            <a:t>is 1.8 GJ/tonne clinker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a:solidFill>
                <a:schemeClr val="dk1"/>
              </a:solidFill>
              <a:effectLst/>
              <a:latin typeface="+mn-lt"/>
              <a:ea typeface="+mn-ea"/>
              <a:cs typeface="+mn-cs"/>
            </a:rPr>
            <a:t>Of the </a:t>
          </a:r>
          <a:r>
            <a:rPr lang="en-ZA" sz="1100" b="1">
              <a:solidFill>
                <a:schemeClr val="dk1"/>
              </a:solidFill>
              <a:effectLst/>
              <a:latin typeface="+mn-lt"/>
              <a:ea typeface="+mn-ea"/>
              <a:cs typeface="+mn-cs"/>
            </a:rPr>
            <a:t>4500 MJ/t clinker </a:t>
          </a:r>
          <a:r>
            <a:rPr lang="en-ZA" sz="1100">
              <a:solidFill>
                <a:schemeClr val="dk1"/>
              </a:solidFill>
              <a:effectLst/>
              <a:latin typeface="+mn-lt"/>
              <a:ea typeface="+mn-ea"/>
              <a:cs typeface="+mn-cs"/>
            </a:rPr>
            <a:t>required for a long dry kiln </a:t>
          </a:r>
          <a:r>
            <a:rPr lang="en-ZA" sz="1100" b="1">
              <a:solidFill>
                <a:schemeClr val="dk1"/>
              </a:solidFill>
              <a:effectLst/>
              <a:latin typeface="+mn-lt"/>
              <a:ea typeface="+mn-ea"/>
              <a:cs typeface="+mn-cs"/>
            </a:rPr>
            <a:t>60% of this energy would be lost</a:t>
          </a:r>
          <a:r>
            <a:rPr lang="en-ZA" sz="1100">
              <a:solidFill>
                <a:schemeClr val="dk1"/>
              </a:solidFill>
              <a:effectLst/>
              <a:latin typeface="+mn-lt"/>
              <a:ea typeface="+mn-ea"/>
              <a:cs typeface="+mn-cs"/>
            </a:rPr>
            <a:t> due to either process design and insulation or as hot flue gasses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 long dry kiln with a 6-stage pre-heater (using the "lost</a:t>
          </a:r>
          <a:r>
            <a:rPr lang="en-ZA" sz="1100" baseline="0">
              <a:solidFill>
                <a:schemeClr val="dk1"/>
              </a:solidFill>
              <a:effectLst/>
              <a:latin typeface="+mn-lt"/>
              <a:ea typeface="+mn-ea"/>
              <a:cs typeface="+mn-cs"/>
            </a:rPr>
            <a:t>" flue gas)</a:t>
          </a:r>
          <a:r>
            <a:rPr lang="en-ZA" sz="1100">
              <a:solidFill>
                <a:schemeClr val="dk1"/>
              </a:solidFill>
              <a:effectLst/>
              <a:latin typeface="+mn-lt"/>
              <a:ea typeface="+mn-ea"/>
              <a:cs typeface="+mn-cs"/>
            </a:rPr>
            <a:t> consumes the same energy as the best available technology currently available (Lowitt,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-Retrofitting all plants with pre-heaters annual CO2 savings of </a:t>
          </a:r>
          <a:r>
            <a:rPr lang="en-ZA" sz="1100" b="1">
              <a:solidFill>
                <a:schemeClr val="dk1"/>
              </a:solidFill>
              <a:effectLst/>
              <a:latin typeface="+mn-lt"/>
              <a:ea typeface="+mn-ea"/>
              <a:cs typeface="+mn-cs"/>
            </a:rPr>
            <a:t>0.6 GtCO2 </a:t>
          </a:r>
          <a:r>
            <a:rPr lang="en-ZA" sz="1100">
              <a:solidFill>
                <a:schemeClr val="dk1"/>
              </a:solidFill>
              <a:effectLst/>
              <a:latin typeface="+mn-lt"/>
              <a:ea typeface="+mn-ea"/>
              <a:cs typeface="+mn-cs"/>
            </a:rPr>
            <a:t>can be achieved </a:t>
          </a: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2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200">
              <a:solidFill>
                <a:schemeClr val="dk1"/>
              </a:solidFill>
              <a:effectLst/>
              <a:latin typeface="+mn-lt"/>
              <a:ea typeface="+mn-ea"/>
              <a:cs typeface="+mn-cs"/>
            </a:rPr>
            <a:t>The other method of increasing thermal efficiency is through the use of improved operating and maintenance practices (Lowitt, 2020). These include improving kiln exit gas losses by operating optimal oxygen levels in the kiln and optimising burner temperature and shape. Through the use of a multi-channel burner fuel savings of 50-80 MJ/tonne clinker can be achieved (Lowitt, 2020). Another operating consideration is the minimisation of dust in exhaust gases, the recycling of exhaust gases into the raw mix reduces the thermal energy demand required to bring the raw material up to temperature (Lowitt, 2020). The final operating optimisation step is using process control steps to lower the discharge temperature of the clinker allowing more heat to be maintained in the pyro-processing system. </a:t>
          </a:r>
          <a:endParaRPr lang="en-ZA" sz="200"/>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7</xdr:col>
      <xdr:colOff>609600</xdr:colOff>
      <xdr:row>12</xdr:row>
      <xdr:rowOff>14907</xdr:rowOff>
    </xdr:from>
    <xdr:to>
      <xdr:col>13</xdr:col>
      <xdr:colOff>515533</xdr:colOff>
      <xdr:row>27</xdr:row>
      <xdr:rowOff>30147</xdr:rowOff>
    </xdr:to>
    <xdr:pic>
      <xdr:nvPicPr>
        <xdr:cNvPr id="3" name="Picture 2">
          <a:extLst>
            <a:ext uri="{FF2B5EF4-FFF2-40B4-BE49-F238E27FC236}">
              <a16:creationId xmlns:a16="http://schemas.microsoft.com/office/drawing/2014/main" id="{179D5D3A-34C3-454E-977C-DCA1B323B170}"/>
            </a:ext>
          </a:extLst>
        </xdr:cNvPr>
        <xdr:cNvPicPr>
          <a:picLocks noChangeAspect="1"/>
        </xdr:cNvPicPr>
      </xdr:nvPicPr>
      <xdr:blipFill>
        <a:blip xmlns:r="http://schemas.openxmlformats.org/officeDocument/2006/relationships" r:embed="rId1"/>
        <a:stretch>
          <a:fillRect/>
        </a:stretch>
      </xdr:blipFill>
      <xdr:spPr>
        <a:xfrm>
          <a:off x="6591300" y="2720007"/>
          <a:ext cx="4858933" cy="306324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190500</xdr:colOff>
      <xdr:row>2</xdr:row>
      <xdr:rowOff>101600</xdr:rowOff>
    </xdr:from>
    <xdr:to>
      <xdr:col>8</xdr:col>
      <xdr:colOff>317500</xdr:colOff>
      <xdr:row>23</xdr:row>
      <xdr:rowOff>38100</xdr:rowOff>
    </xdr:to>
    <xdr:sp macro="" textlink="">
      <xdr:nvSpPr>
        <xdr:cNvPr id="2" name="TextBox 1">
          <a:extLst>
            <a:ext uri="{FF2B5EF4-FFF2-40B4-BE49-F238E27FC236}">
              <a16:creationId xmlns:a16="http://schemas.microsoft.com/office/drawing/2014/main" id="{29A4038A-9281-CB44-AFA9-8C8A919D2506}"/>
            </a:ext>
          </a:extLst>
        </xdr:cNvPr>
        <xdr:cNvSpPr txBox="1"/>
      </xdr:nvSpPr>
      <xdr:spPr>
        <a:xfrm>
          <a:off x="190500" y="774700"/>
          <a:ext cx="6731000" cy="420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-Consensus of being most viable option</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a:solidFill>
                <a:schemeClr val="dk1"/>
              </a:solidFill>
              <a:effectLst/>
              <a:latin typeface="+mn-lt"/>
              <a:ea typeface="+mn-ea"/>
              <a:cs typeface="+mn-cs"/>
            </a:rPr>
            <a:t>Reducing the </a:t>
          </a:r>
          <a:r>
            <a:rPr lang="en-ZA" sz="1100" b="1">
              <a:solidFill>
                <a:schemeClr val="dk1"/>
              </a:solidFill>
              <a:effectLst/>
              <a:latin typeface="+mn-lt"/>
              <a:ea typeface="+mn-ea"/>
              <a:cs typeface="+mn-cs"/>
            </a:rPr>
            <a:t>clinker ratio </a:t>
          </a:r>
          <a:r>
            <a:rPr lang="en-ZA" sz="1100">
              <a:solidFill>
                <a:schemeClr val="dk1"/>
              </a:solidFill>
              <a:effectLst/>
              <a:latin typeface="+mn-lt"/>
              <a:ea typeface="+mn-ea"/>
              <a:cs typeface="+mn-cs"/>
            </a:rPr>
            <a:t>in cement to </a:t>
          </a:r>
          <a:r>
            <a:rPr lang="en-ZA" sz="1100" b="1">
              <a:solidFill>
                <a:schemeClr val="dk1"/>
              </a:solidFill>
              <a:effectLst/>
              <a:latin typeface="+mn-lt"/>
              <a:ea typeface="+mn-ea"/>
              <a:cs typeface="+mn-cs"/>
            </a:rPr>
            <a:t>60%</a:t>
          </a:r>
          <a:r>
            <a:rPr lang="en-ZA" sz="1100">
              <a:solidFill>
                <a:schemeClr val="dk1"/>
              </a:solidFill>
              <a:effectLst/>
              <a:latin typeface="+mn-lt"/>
              <a:ea typeface="+mn-ea"/>
              <a:cs typeface="+mn-cs"/>
            </a:rPr>
            <a:t> will achieve </a:t>
          </a:r>
          <a:r>
            <a:rPr lang="en-ZA" sz="1100" b="1">
              <a:solidFill>
                <a:schemeClr val="dk1"/>
              </a:solidFill>
              <a:effectLst/>
              <a:latin typeface="+mn-lt"/>
              <a:ea typeface="+mn-ea"/>
              <a:cs typeface="+mn-cs"/>
            </a:rPr>
            <a:t>37</a:t>
          </a:r>
          <a:r>
            <a:rPr lang="en-ZA" sz="1100">
              <a:solidFill>
                <a:schemeClr val="dk1"/>
              </a:solidFill>
              <a:effectLst/>
              <a:latin typeface="+mn-lt"/>
              <a:ea typeface="+mn-ea"/>
              <a:cs typeface="+mn-cs"/>
            </a:rPr>
            <a:t>% of the cumulative CO2 emissions savings by 2050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-Zero Carbon Australia (2017) calculates that for </a:t>
          </a:r>
          <a:r>
            <a:rPr lang="en-ZA" sz="1100" b="1">
              <a:solidFill>
                <a:schemeClr val="dk1"/>
              </a:solidFill>
              <a:effectLst/>
              <a:latin typeface="+mn-lt"/>
              <a:ea typeface="+mn-ea"/>
              <a:cs typeface="+mn-cs"/>
            </a:rPr>
            <a:t>every 10% of clinker substituted in cement, emissions decrease by 6% </a:t>
          </a:r>
        </a:p>
        <a:p>
          <a:pPr marL="0" marR="0" lvl="0" indent="0" defTabSz="914400" eaLnBrk="1" fontAlgn="auto" latinLnBrk="0" hangingPunct="1">
            <a:lnSpc>
              <a:spcPct val="100000"/>
            </a:lnSpc>
            <a:spcBef>
              <a:spcPts val="0"/>
            </a:spcBef>
            <a:spcAft>
              <a:spcPts val="0"/>
            </a:spcAft>
            <a:buClrTx/>
            <a:buSzTx/>
            <a:buFontTx/>
            <a:buNone/>
            <a:tabLst/>
            <a:defRPr/>
          </a:pPr>
          <a:r>
            <a:rPr lang="en-ZA" sz="1100" b="0">
              <a:solidFill>
                <a:schemeClr val="dk1"/>
              </a:solidFill>
              <a:effectLst/>
              <a:latin typeface="+mn-lt"/>
              <a:ea typeface="+mn-ea"/>
              <a:cs typeface="+mn-cs"/>
            </a:rPr>
            <a:t>-</a:t>
          </a:r>
          <a:r>
            <a:rPr lang="en-ZA" sz="1100">
              <a:solidFill>
                <a:schemeClr val="dk1"/>
              </a:solidFill>
              <a:effectLst/>
              <a:latin typeface="+mn-lt"/>
              <a:ea typeface="+mn-ea"/>
              <a:cs typeface="+mn-cs"/>
            </a:rPr>
            <a:t>According to the South Africa’s GHG mitigation potential analysis (MPA) (2014), reducing the average clinker content of cement to </a:t>
          </a:r>
          <a:r>
            <a:rPr lang="en-ZA" sz="1100" b="1">
              <a:solidFill>
                <a:schemeClr val="dk1"/>
              </a:solidFill>
              <a:effectLst/>
              <a:latin typeface="+mn-lt"/>
              <a:ea typeface="+mn-ea"/>
              <a:cs typeface="+mn-cs"/>
            </a:rPr>
            <a:t>66% is </a:t>
          </a:r>
          <a:r>
            <a:rPr lang="en-ZA" sz="1100">
              <a:solidFill>
                <a:schemeClr val="dk1"/>
              </a:solidFill>
              <a:effectLst/>
              <a:latin typeface="+mn-lt"/>
              <a:ea typeface="+mn-ea"/>
              <a:cs typeface="+mn-cs"/>
            </a:rPr>
            <a:t>capable of reducing CO2e emissions by </a:t>
          </a:r>
          <a:r>
            <a:rPr lang="en-ZA" sz="1100" b="1">
              <a:solidFill>
                <a:schemeClr val="dk1"/>
              </a:solidFill>
              <a:effectLst/>
              <a:latin typeface="+mn-lt"/>
              <a:ea typeface="+mn-ea"/>
              <a:cs typeface="+mn-cs"/>
            </a:rPr>
            <a:t>0.75Mt per annum </a:t>
          </a:r>
          <a:r>
            <a:rPr lang="en-ZA" sz="1100">
              <a:solidFill>
                <a:schemeClr val="dk1"/>
              </a:solidFill>
              <a:effectLst/>
              <a:latin typeface="+mn-lt"/>
              <a:ea typeface="+mn-ea"/>
              <a:cs typeface="+mn-cs"/>
            </a:rPr>
            <a:t>with a marginal abatement cost of -R122/t CO2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aseline="0">
              <a:solidFill>
                <a:schemeClr val="dk1"/>
              </a:solidFill>
              <a:effectLst/>
              <a:latin typeface="+mn-lt"/>
              <a:ea typeface="+mn-ea"/>
              <a:cs typeface="+mn-cs"/>
            </a:rPr>
            <a:t>C</a:t>
          </a:r>
          <a:r>
            <a:rPr lang="en-ZA" sz="1100" b="1" baseline="0">
              <a:solidFill>
                <a:schemeClr val="dk1"/>
              </a:solidFill>
              <a:effectLst/>
              <a:latin typeface="+mn-lt"/>
              <a:ea typeface="+mn-ea"/>
              <a:cs typeface="+mn-cs"/>
            </a:rPr>
            <a:t>linker costs between R1100-R1500 per ton</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TWO</a:t>
          </a:r>
          <a:r>
            <a:rPr lang="en-ZA" sz="1100" b="1" baseline="0">
              <a:solidFill>
                <a:schemeClr val="dk1"/>
              </a:solidFill>
              <a:effectLst/>
              <a:latin typeface="+mn-lt"/>
              <a:ea typeface="+mn-ea"/>
              <a:cs typeface="+mn-cs"/>
            </a:rPr>
            <a:t> TYPES OF CLINKER SUBSTITUTES:</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1)</a:t>
          </a:r>
          <a:r>
            <a:rPr lang="en-ZA" sz="1100" baseline="0">
              <a:solidFill>
                <a:schemeClr val="dk1"/>
              </a:solidFill>
              <a:effectLst/>
              <a:latin typeface="+mn-lt"/>
              <a:ea typeface="+mn-ea"/>
              <a:cs typeface="+mn-cs"/>
            </a:rPr>
            <a:t> Fillers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-Non reactive/no effect on strengthening of cement (Raw ground limestone and gypsum)</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Supplementary Cementitious Materials (SCM's)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-Reactive and active in cement strengthening</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 The most popular options for blended cements in South Africa are fly ash, GGBS/GGCS, calcined clay (kaolinite clay) and natural pozzolana given the high substitution potential, cost and availability (Shekhovtsova, 2015) </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-Average clinker factor in cement in South Africa was only </a:t>
          </a:r>
          <a:r>
            <a:rPr lang="en-ZA" sz="1100" b="1">
              <a:solidFill>
                <a:schemeClr val="dk1"/>
              </a:solidFill>
              <a:effectLst/>
              <a:latin typeface="+mn-lt"/>
              <a:ea typeface="+mn-ea"/>
              <a:cs typeface="+mn-cs"/>
            </a:rPr>
            <a:t>72% (clinker substitution of 28%)</a:t>
          </a:r>
          <a:r>
            <a:rPr lang="en-ZA" sz="1100">
              <a:solidFill>
                <a:schemeClr val="dk1"/>
              </a:solidFill>
              <a:effectLst/>
              <a:latin typeface="+mn-lt"/>
              <a:ea typeface="+mn-ea"/>
              <a:cs typeface="+mn-cs"/>
            </a:rPr>
            <a:t> however multiple studies have shown that clinker can </a:t>
          </a:r>
          <a:r>
            <a:rPr lang="en-ZA" sz="1100" b="1">
              <a:solidFill>
                <a:schemeClr val="dk1"/>
              </a:solidFill>
              <a:effectLst/>
              <a:latin typeface="+mn-lt"/>
              <a:ea typeface="+mn-ea"/>
              <a:cs typeface="+mn-cs"/>
            </a:rPr>
            <a:t>be replaced with SCM’s by 50-70% without reducing the structural integrity </a:t>
          </a:r>
          <a:r>
            <a:rPr lang="en-ZA" sz="1100">
              <a:solidFill>
                <a:schemeClr val="dk1"/>
              </a:solidFill>
              <a:effectLst/>
              <a:latin typeface="+mn-lt"/>
              <a:ea typeface="+mn-ea"/>
              <a:cs typeface="+mn-cs"/>
            </a:rPr>
            <a:t>of the cement (Scrivener, 2014; Kajaste &amp; Hurme, 2015). </a:t>
          </a: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b="0"/>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9</xdr:col>
      <xdr:colOff>139391</xdr:colOff>
      <xdr:row>2</xdr:row>
      <xdr:rowOff>46463</xdr:rowOff>
    </xdr:from>
    <xdr:to>
      <xdr:col>17</xdr:col>
      <xdr:colOff>24162</xdr:colOff>
      <xdr:row>35</xdr:row>
      <xdr:rowOff>145895</xdr:rowOff>
    </xdr:to>
    <xdr:pic>
      <xdr:nvPicPr>
        <xdr:cNvPr id="3" name="Picture 2">
          <a:extLst>
            <a:ext uri="{FF2B5EF4-FFF2-40B4-BE49-F238E27FC236}">
              <a16:creationId xmlns:a16="http://schemas.microsoft.com/office/drawing/2014/main" id="{4C499F94-E441-BD41-A5F0-0FECF6663382}"/>
            </a:ext>
          </a:extLst>
        </xdr:cNvPr>
        <xdr:cNvPicPr>
          <a:picLocks noChangeAspect="1"/>
        </xdr:cNvPicPr>
      </xdr:nvPicPr>
      <xdr:blipFill>
        <a:blip xmlns:r="http://schemas.openxmlformats.org/officeDocument/2006/relationships" r:embed="rId1"/>
        <a:stretch>
          <a:fillRect/>
        </a:stretch>
      </xdr:blipFill>
      <xdr:spPr>
        <a:xfrm>
          <a:off x="7527074" y="712439"/>
          <a:ext cx="6451600" cy="6743700"/>
        </a:xfrm>
        <a:prstGeom prst="rect">
          <a:avLst/>
        </a:prstGeom>
      </xdr:spPr>
    </xdr:pic>
    <xdr:clientData/>
  </xdr:twoCellAnchor>
  <xdr:twoCellAnchor>
    <xdr:from>
      <xdr:col>1</xdr:col>
      <xdr:colOff>294268</xdr:colOff>
      <xdr:row>23</xdr:row>
      <xdr:rowOff>170367</xdr:rowOff>
    </xdr:from>
    <xdr:to>
      <xdr:col>9</xdr:col>
      <xdr:colOff>421268</xdr:colOff>
      <xdr:row>34</xdr:row>
      <xdr:rowOff>20321</xdr:rowOff>
    </xdr:to>
    <xdr:sp macro="" textlink="">
      <xdr:nvSpPr>
        <xdr:cNvPr id="4" name="TextBox 3">
          <a:extLst>
            <a:ext uri="{FF2B5EF4-FFF2-40B4-BE49-F238E27FC236}">
              <a16:creationId xmlns:a16="http://schemas.microsoft.com/office/drawing/2014/main" id="{E16F81D8-6025-8F47-AA00-DD3FBECA04CC}"/>
            </a:ext>
          </a:extLst>
        </xdr:cNvPr>
        <xdr:cNvSpPr txBox="1"/>
      </xdr:nvSpPr>
      <xdr:spPr>
        <a:xfrm>
          <a:off x="1117228" y="5108127"/>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FLY</a:t>
          </a:r>
          <a:r>
            <a:rPr lang="en-GB" sz="1100" b="1" baseline="0"/>
            <a:t> ASH</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a:t>
          </a:r>
          <a:r>
            <a:rPr lang="en-ZA" sz="1100" b="0" baseline="0">
              <a:solidFill>
                <a:schemeClr val="dk1"/>
              </a:solidFill>
              <a:effectLst/>
              <a:latin typeface="+mn-lt"/>
              <a:ea typeface="+mn-ea"/>
              <a:cs typeface="+mn-cs"/>
            </a:rPr>
            <a:t>C</a:t>
          </a:r>
          <a:r>
            <a:rPr lang="en-ZA" sz="1100">
              <a:solidFill>
                <a:schemeClr val="dk1"/>
              </a:solidFill>
              <a:effectLst/>
              <a:latin typeface="+mn-lt"/>
              <a:ea typeface="+mn-ea"/>
              <a:cs typeface="+mn-cs"/>
            </a:rPr>
            <a:t>onsists mainly of silicon, aluminium and calcium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-Eskom produces approximately 40 Mt of fresh fly ash from burning coal (Shekhovtsova, 2015).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-Approximately 74% of the fresh fly ash is required as a salt sink for poor quality effluent streams and the remaining 26% is available for reuse (Reynolds-Clausen &amp; Singh, 2017)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10,4 Mt</a:t>
          </a:r>
          <a:r>
            <a:rPr lang="en-ZA" sz="1100" b="1" baseline="0">
              <a:solidFill>
                <a:schemeClr val="dk1"/>
              </a:solidFill>
              <a:effectLst/>
              <a:latin typeface="+mn-lt"/>
              <a:ea typeface="+mn-ea"/>
              <a:cs typeface="+mn-cs"/>
            </a:rPr>
            <a:t> available </a:t>
          </a:r>
          <a:r>
            <a:rPr lang="en-ZA" sz="1100" baseline="0">
              <a:solidFill>
                <a:schemeClr val="dk1"/>
              </a:solidFill>
              <a:effectLst/>
              <a:latin typeface="+mn-lt"/>
              <a:ea typeface="+mn-ea"/>
              <a:cs typeface="+mn-cs"/>
            </a:rPr>
            <a:t>for SCM per 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-This allows for a 70% clinker substitution (this excludes the millions of stockpilled flyash available)</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-Costs between R400-R500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-OPC costs between R1100-R1500</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-SA regulation allows for a maximum of 35% fly ash clinker substitution (however projects have used substitution ratios to 65%/68% and did not affect the strength test of cement)</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284480</xdr:colOff>
      <xdr:row>34</xdr:row>
      <xdr:rowOff>142240</xdr:rowOff>
    </xdr:from>
    <xdr:to>
      <xdr:col>9</xdr:col>
      <xdr:colOff>411480</xdr:colOff>
      <xdr:row>42</xdr:row>
      <xdr:rowOff>121920</xdr:rowOff>
    </xdr:to>
    <xdr:sp macro="" textlink="">
      <xdr:nvSpPr>
        <xdr:cNvPr id="5" name="TextBox 4">
          <a:extLst>
            <a:ext uri="{FF2B5EF4-FFF2-40B4-BE49-F238E27FC236}">
              <a16:creationId xmlns:a16="http://schemas.microsoft.com/office/drawing/2014/main" id="{29E4CAE0-DB68-5945-8FE3-793A704DECF9}"/>
            </a:ext>
          </a:extLst>
        </xdr:cNvPr>
        <xdr:cNvSpPr txBox="1"/>
      </xdr:nvSpPr>
      <xdr:spPr>
        <a:xfrm>
          <a:off x="1107440" y="731520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GROUND GRANULATED BLAST FURNACE SLAG (GGBS)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-By product of blast furnaces in iron ore refining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-SImilar in composition to clinker but must undergo additional processing costs to be used</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-Every ton of iron ore prodcues 220-370 kg of slag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-SA regulation allows for a maximum of 95% slag clinker substitution (there are plants fully devoted to produce GGBS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-Costs R800-R900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-Issue would be of declining iron production worldwide (however there are stockpiled sources of GGBS)</a:t>
          </a: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264160</xdr:colOff>
      <xdr:row>43</xdr:row>
      <xdr:rowOff>81280</xdr:rowOff>
    </xdr:from>
    <xdr:to>
      <xdr:col>9</xdr:col>
      <xdr:colOff>391160</xdr:colOff>
      <xdr:row>51</xdr:row>
      <xdr:rowOff>60960</xdr:rowOff>
    </xdr:to>
    <xdr:sp macro="" textlink="">
      <xdr:nvSpPr>
        <xdr:cNvPr id="6" name="TextBox 5">
          <a:extLst>
            <a:ext uri="{FF2B5EF4-FFF2-40B4-BE49-F238E27FC236}">
              <a16:creationId xmlns:a16="http://schemas.microsoft.com/office/drawing/2014/main" id="{C92187AA-02E8-6C40-8E6C-830F9691DC21}"/>
            </a:ext>
          </a:extLst>
        </xdr:cNvPr>
        <xdr:cNvSpPr txBox="1"/>
      </xdr:nvSpPr>
      <xdr:spPr>
        <a:xfrm>
          <a:off x="1087120" y="908304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CALCINED CLAY (KAOLINITE CLAYS)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-Most promosing alternative SCM</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-Can achieve </a:t>
          </a:r>
          <a:r>
            <a:rPr lang="en-GB" sz="1100" b="1" baseline="0">
              <a:solidFill>
                <a:schemeClr val="dk1"/>
              </a:solidFill>
              <a:effectLst/>
              <a:latin typeface="+mn-lt"/>
              <a:ea typeface="+mn-ea"/>
              <a:cs typeface="+mn-cs"/>
            </a:rPr>
            <a:t>clinker substitutions of greater than 50% </a:t>
          </a:r>
          <a:r>
            <a:rPr lang="en-GB" sz="1100" b="0" baseline="0">
              <a:solidFill>
                <a:schemeClr val="dk1"/>
              </a:solidFill>
              <a:effectLst/>
              <a:latin typeface="+mn-lt"/>
              <a:ea typeface="+mn-ea"/>
              <a:cs typeface="+mn-cs"/>
            </a:rPr>
            <a:t>(can be used alongside fly ash and GGBS in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a:t>
          </a:r>
          <a:r>
            <a:rPr lang="en-ZA" sz="1100" b="0" baseline="0">
              <a:solidFill>
                <a:schemeClr val="dk1"/>
              </a:solidFill>
              <a:effectLst/>
              <a:latin typeface="+mn-lt"/>
              <a:ea typeface="+mn-ea"/>
              <a:cs typeface="+mn-cs"/>
            </a:rPr>
            <a:t>L</a:t>
          </a:r>
          <a:r>
            <a:rPr lang="en-ZA" sz="1100">
              <a:solidFill>
                <a:schemeClr val="dk1"/>
              </a:solidFill>
              <a:effectLst/>
              <a:latin typeface="+mn-lt"/>
              <a:ea typeface="+mn-ea"/>
              <a:cs typeface="+mn-cs"/>
            </a:rPr>
            <a:t>arge deposits located in the Grahamstown - Eastern Cape (65 Mt), Hopefield - Western Cape (500 Mt), and Bronkhorstspruit - Gauteng (35 Mt) (Leo &amp; Alexander,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-Studies</a:t>
          </a:r>
          <a:r>
            <a:rPr lang="en-ZA" sz="1100" baseline="0">
              <a:solidFill>
                <a:schemeClr val="dk1"/>
              </a:solidFill>
              <a:effectLst/>
              <a:latin typeface="+mn-lt"/>
              <a:ea typeface="+mn-ea"/>
              <a:cs typeface="+mn-cs"/>
            </a:rPr>
            <a:t> show should cap at 40% clinker substitution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596900</xdr:colOff>
      <xdr:row>2</xdr:row>
      <xdr:rowOff>38100</xdr:rowOff>
    </xdr:from>
    <xdr:to>
      <xdr:col>8</xdr:col>
      <xdr:colOff>703580</xdr:colOff>
      <xdr:row>12</xdr:row>
      <xdr:rowOff>91254</xdr:rowOff>
    </xdr:to>
    <xdr:sp macro="" textlink="">
      <xdr:nvSpPr>
        <xdr:cNvPr id="3" name="TextBox 2">
          <a:extLst>
            <a:ext uri="{FF2B5EF4-FFF2-40B4-BE49-F238E27FC236}">
              <a16:creationId xmlns:a16="http://schemas.microsoft.com/office/drawing/2014/main" id="{02EBDC5D-BDF9-D342-AF35-1656B84B3C5B}"/>
            </a:ext>
          </a:extLst>
        </xdr:cNvPr>
        <xdr:cNvSpPr txBox="1"/>
      </xdr:nvSpPr>
      <xdr:spPr>
        <a:xfrm>
          <a:off x="596900" y="711200"/>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BIOMASS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The key consideration in using crop and agro-biomass is the proximity to the plant due to the low energy density of the residues as further processing is required if the residues are to be transported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-Total</a:t>
          </a:r>
          <a:r>
            <a:rPr lang="en-ZA" sz="1100" baseline="0">
              <a:solidFill>
                <a:schemeClr val="dk1"/>
              </a:solidFill>
              <a:effectLst/>
              <a:latin typeface="+mn-lt"/>
              <a:ea typeface="+mn-ea"/>
              <a:cs typeface="+mn-cs"/>
            </a:rPr>
            <a:t> fuel requirements of cement production is 14 EJ/annum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-F</a:t>
          </a:r>
          <a:r>
            <a:rPr lang="en-ZA" sz="1100">
              <a:solidFill>
                <a:schemeClr val="dk1"/>
              </a:solidFill>
              <a:effectLst/>
              <a:latin typeface="+mn-lt"/>
              <a:ea typeface="+mn-ea"/>
              <a:cs typeface="+mn-cs"/>
            </a:rPr>
            <a:t>orecasts that globally biomass will account for </a:t>
          </a:r>
          <a:r>
            <a:rPr lang="en-ZA" sz="1100" b="1">
              <a:solidFill>
                <a:schemeClr val="dk1"/>
              </a:solidFill>
              <a:effectLst/>
              <a:latin typeface="+mn-lt"/>
              <a:ea typeface="+mn-ea"/>
              <a:cs typeface="+mn-cs"/>
            </a:rPr>
            <a:t>20% </a:t>
          </a:r>
          <a:r>
            <a:rPr lang="en-ZA" sz="1100">
              <a:solidFill>
                <a:schemeClr val="dk1"/>
              </a:solidFill>
              <a:effectLst/>
              <a:latin typeface="+mn-lt"/>
              <a:ea typeface="+mn-ea"/>
              <a:cs typeface="+mn-cs"/>
            </a:rPr>
            <a:t>of the total fuel requirements with a maximum value of 6 EJ/year (Energy Transitions Commission (ETC), 2018)</a:t>
          </a:r>
          <a:r>
            <a:rPr lang="en-ZA" sz="1100" baseline="0">
              <a:solidFill>
                <a:schemeClr val="dk1"/>
              </a:solidFill>
              <a:effectLst/>
              <a:latin typeface="+mn-lt"/>
              <a:ea typeface="+mn-ea"/>
              <a:cs typeface="+mn-cs"/>
            </a:rPr>
            <a:t> as cement is not classified as a priority sector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Biomass has a large diversity in its lower- heating values (LHV) that can range from </a:t>
          </a:r>
          <a:r>
            <a:rPr lang="en-ZA" sz="1100" b="1">
              <a:solidFill>
                <a:schemeClr val="dk1"/>
              </a:solidFill>
              <a:effectLst/>
              <a:latin typeface="+mn-lt"/>
              <a:ea typeface="+mn-ea"/>
              <a:cs typeface="+mn-cs"/>
            </a:rPr>
            <a:t>9.2-19.4 GJ/dry tonne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b="1">
              <a:solidFill>
                <a:schemeClr val="dk1"/>
              </a:solidFill>
              <a:effectLst/>
              <a:latin typeface="+mn-lt"/>
              <a:ea typeface="+mn-ea"/>
              <a:cs typeface="+mn-cs"/>
            </a:rPr>
            <a:t>Substitution ratios of 20% in cement kilns </a:t>
          </a:r>
          <a:r>
            <a:rPr lang="en-ZA" sz="1100">
              <a:solidFill>
                <a:schemeClr val="dk1"/>
              </a:solidFill>
              <a:effectLst/>
              <a:latin typeface="+mn-lt"/>
              <a:ea typeface="+mn-ea"/>
              <a:cs typeface="+mn-cs"/>
            </a:rPr>
            <a:t>are recommended to have no adverse effects on combustibility of the raw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-Reccomended Biomass compositions: </a:t>
          </a:r>
          <a:r>
            <a:rPr lang="en-ZA" sz="1100">
              <a:solidFill>
                <a:schemeClr val="dk1"/>
              </a:solidFill>
              <a:effectLst/>
              <a:latin typeface="+mn-lt"/>
              <a:ea typeface="+mn-ea"/>
              <a:cs typeface="+mn-cs"/>
            </a:rPr>
            <a:t>A calorific value that is higher than </a:t>
          </a:r>
          <a:r>
            <a:rPr lang="en-ZA" sz="1100" b="1">
              <a:solidFill>
                <a:schemeClr val="dk1"/>
              </a:solidFill>
              <a:effectLst/>
              <a:latin typeface="+mn-lt"/>
              <a:ea typeface="+mn-ea"/>
              <a:cs typeface="+mn-cs"/>
            </a:rPr>
            <a:t>14 MJ/kg</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moisture content less than 2</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sulphur content below 2.5%, </a:t>
          </a:r>
          <a:r>
            <a:rPr lang="en-ZA" sz="1100">
              <a:solidFill>
                <a:schemeClr val="dk1"/>
              </a:solidFill>
              <a:effectLst/>
              <a:latin typeface="+mn-lt"/>
              <a:ea typeface="+mn-ea"/>
              <a:cs typeface="+mn-cs"/>
            </a:rPr>
            <a:t>and </a:t>
          </a:r>
          <a:r>
            <a:rPr lang="en-ZA" sz="1100" b="1">
              <a:solidFill>
                <a:schemeClr val="dk1"/>
              </a:solidFill>
              <a:effectLst/>
              <a:latin typeface="+mn-lt"/>
              <a:ea typeface="+mn-ea"/>
              <a:cs typeface="+mn-cs"/>
            </a:rPr>
            <a:t>chlorine content below 0.2%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13</xdr:row>
      <xdr:rowOff>25400</xdr:rowOff>
    </xdr:from>
    <xdr:to>
      <xdr:col>8</xdr:col>
      <xdr:colOff>177800</xdr:colOff>
      <xdr:row>27</xdr:row>
      <xdr:rowOff>152400</xdr:rowOff>
    </xdr:to>
    <xdr:pic>
      <xdr:nvPicPr>
        <xdr:cNvPr id="4" name="Picture 3">
          <a:extLst>
            <a:ext uri="{FF2B5EF4-FFF2-40B4-BE49-F238E27FC236}">
              <a16:creationId xmlns:a16="http://schemas.microsoft.com/office/drawing/2014/main" id="{601B32E5-364C-9543-BC37-BF31340DED45}"/>
            </a:ext>
          </a:extLst>
        </xdr:cNvPr>
        <xdr:cNvPicPr>
          <a:picLocks noChangeAspect="1"/>
        </xdr:cNvPicPr>
      </xdr:nvPicPr>
      <xdr:blipFill>
        <a:blip xmlns:r="http://schemas.openxmlformats.org/officeDocument/2006/relationships" r:embed="rId1"/>
        <a:stretch>
          <a:fillRect/>
        </a:stretch>
      </xdr:blipFill>
      <xdr:spPr>
        <a:xfrm>
          <a:off x="825500" y="2933700"/>
          <a:ext cx="5956300" cy="2971800"/>
        </a:xfrm>
        <a:prstGeom prst="rect">
          <a:avLst/>
        </a:prstGeom>
      </xdr:spPr>
    </xdr:pic>
    <xdr:clientData/>
  </xdr:twoCellAnchor>
  <xdr:twoCellAnchor>
    <xdr:from>
      <xdr:col>1</xdr:col>
      <xdr:colOff>0</xdr:colOff>
      <xdr:row>29</xdr:row>
      <xdr:rowOff>0</xdr:rowOff>
    </xdr:from>
    <xdr:to>
      <xdr:col>9</xdr:col>
      <xdr:colOff>106680</xdr:colOff>
      <xdr:row>57</xdr:row>
      <xdr:rowOff>114300</xdr:rowOff>
    </xdr:to>
    <xdr:sp macro="" textlink="">
      <xdr:nvSpPr>
        <xdr:cNvPr id="5" name="TextBox 4">
          <a:extLst>
            <a:ext uri="{FF2B5EF4-FFF2-40B4-BE49-F238E27FC236}">
              <a16:creationId xmlns:a16="http://schemas.microsoft.com/office/drawing/2014/main" id="{0D1D69AC-F02C-C244-B16B-A0F6E1064842}"/>
            </a:ext>
          </a:extLst>
        </xdr:cNvPr>
        <xdr:cNvSpPr txBox="1"/>
      </xdr:nvSpPr>
      <xdr:spPr>
        <a:xfrm>
          <a:off x="825500" y="6159500"/>
          <a:ext cx="6710680" cy="5803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WASTE</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Alternative fuels (AFs) are a type of energy source used by cement producers globally to minimise the output of CO2 as AFs are between 20-25% less carbon intense than fossil fuels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Alternate fuels can be used up to quantities of 100% in kilns depending on their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Typical AFs are used tyres, animal residues, sewage sludge, and waste fuel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current cement industry requires approximately 3.3 GJ of energy per tonne of cement and the corresponding coal costs equates to 30-40% of the total cost (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use of AFs could reduce this cost and reduce the waste management disposal and treatment volumes by up to 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Refuse derived fuels (RDFs) are typically products of municipal waste.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RDFs are advantageous as they: minimise CO2 emissions and ash, have a higher calorific value, and lower moisture content.</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t>
          </a:r>
          <a:r>
            <a:rPr lang="en-ZA" sz="1100" b="1">
              <a:solidFill>
                <a:schemeClr val="dk1"/>
              </a:solidFill>
              <a:effectLst/>
              <a:latin typeface="+mn-lt"/>
              <a:ea typeface="+mn-ea"/>
              <a:cs typeface="+mn-cs"/>
            </a:rPr>
            <a:t>basic net reduction in CO2 emissions </a:t>
          </a:r>
          <a:r>
            <a:rPr lang="en-ZA" sz="1100">
              <a:solidFill>
                <a:schemeClr val="dk1"/>
              </a:solidFill>
              <a:effectLst/>
              <a:latin typeface="+mn-lt"/>
              <a:ea typeface="+mn-ea"/>
              <a:cs typeface="+mn-cs"/>
            </a:rPr>
            <a:t>with the use </a:t>
          </a:r>
          <a:r>
            <a:rPr lang="en-ZA" sz="1100" b="1">
              <a:solidFill>
                <a:schemeClr val="dk1"/>
              </a:solidFill>
              <a:effectLst/>
              <a:latin typeface="+mn-lt"/>
              <a:ea typeface="+mn-ea"/>
              <a:cs typeface="+mn-cs"/>
            </a:rPr>
            <a:t>of RDFs is 0.4 tons CO2/ton coal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-South Africa has banned the disposal of liquid waste and hazardous waste in landfills that have a calorific value of </a:t>
          </a:r>
          <a:r>
            <a:rPr lang="en-ZA" sz="1100" b="1">
              <a:solidFill>
                <a:schemeClr val="dk1"/>
              </a:solidFill>
              <a:effectLst/>
              <a:latin typeface="+mn-lt"/>
              <a:ea typeface="+mn-ea"/>
              <a:cs typeface="+mn-cs"/>
            </a:rPr>
            <a:t>greater than 20 MJ/kg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-Cement kilns offer a viable alternative for this waste disposal</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average RDF has a </a:t>
          </a:r>
          <a:r>
            <a:rPr lang="en-ZA" sz="1100" b="1">
              <a:solidFill>
                <a:schemeClr val="dk1"/>
              </a:solidFill>
              <a:effectLst/>
              <a:latin typeface="+mn-lt"/>
              <a:ea typeface="+mn-ea"/>
              <a:cs typeface="+mn-cs"/>
            </a:rPr>
            <a:t>lower heating value (LHV) of 20.45 MJ/kg. </a:t>
          </a:r>
          <a:r>
            <a:rPr lang="en-ZA" sz="1100">
              <a:solidFill>
                <a:schemeClr val="dk1"/>
              </a:solidFill>
              <a:effectLst/>
              <a:latin typeface="+mn-lt"/>
              <a:ea typeface="+mn-ea"/>
              <a:cs typeface="+mn-cs"/>
            </a:rPr>
            <a:t>Municipal solid waste (MSW) also presents a form of energy that can be used in cement kilns without the treatment that is required for RDF</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-Tyre derived fuels (TDFs) have a </a:t>
          </a:r>
          <a:r>
            <a:rPr lang="en-ZA" sz="1100" b="1">
              <a:solidFill>
                <a:schemeClr val="dk1"/>
              </a:solidFill>
              <a:effectLst/>
              <a:latin typeface="+mn-lt"/>
              <a:ea typeface="+mn-ea"/>
              <a:cs typeface="+mn-cs"/>
            </a:rPr>
            <a:t>high calorific value of 30 MJ/kg</a:t>
          </a:r>
          <a:r>
            <a:rPr lang="en-ZA" sz="1100">
              <a:solidFill>
                <a:schemeClr val="dk1"/>
              </a:solidFill>
              <a:effectLst/>
              <a:latin typeface="+mn-lt"/>
              <a:ea typeface="+mn-ea"/>
              <a:cs typeface="+mn-cs"/>
            </a:rPr>
            <a:t>, low diversification, and low moisture contents (Urbaniec, et al., 2016). This calorific value can get as high as </a:t>
          </a:r>
          <a:r>
            <a:rPr lang="en-ZA" sz="1100" b="1">
              <a:solidFill>
                <a:schemeClr val="dk1"/>
              </a:solidFill>
              <a:effectLst/>
              <a:latin typeface="+mn-lt"/>
              <a:ea typeface="+mn-ea"/>
              <a:cs typeface="+mn-cs"/>
            </a:rPr>
            <a:t>38 MJ/kg after drying and removal of ash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1">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a:t>
          </a:r>
          <a:r>
            <a:rPr lang="en-ZA" sz="1100">
              <a:solidFill>
                <a:schemeClr val="dk1"/>
              </a:solidFill>
              <a:effectLst/>
              <a:latin typeface="+mn-lt"/>
              <a:ea typeface="+mn-ea"/>
              <a:cs typeface="+mn-cs"/>
            </a:rPr>
            <a:t>End of life tyres (ELTs) eplacement ratios need to be kept under 30% as the higher Zn levels can negatively affect the composition of the clinker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-However, PPC aims to have a 50% tyre substitution rate by 2050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Dried (Sewage Sludge) SS can be used in rotary kilns and it does not produce any unwanted emissions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SS presents the greatest potential for CO2 when compared to other waste energy sources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-SS has an LHV of 15 MJ/kg and therefore the requires a greater volume than that of other waste energy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South Africa has a large amount of hazardous waste with 316 781 tonnes/annum (potential to replace 100% of the traditional fossil fuel kiln fuels)</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2</xdr:row>
      <xdr:rowOff>0</xdr:rowOff>
    </xdr:from>
    <xdr:to>
      <xdr:col>8</xdr:col>
      <xdr:colOff>106680</xdr:colOff>
      <xdr:row>30</xdr:row>
      <xdr:rowOff>0</xdr:rowOff>
    </xdr:to>
    <xdr:sp macro="" textlink="">
      <xdr:nvSpPr>
        <xdr:cNvPr id="2" name="TextBox 1">
          <a:extLst>
            <a:ext uri="{FF2B5EF4-FFF2-40B4-BE49-F238E27FC236}">
              <a16:creationId xmlns:a16="http://schemas.microsoft.com/office/drawing/2014/main" id="{322E150C-4B57-4148-855D-5F58FF1FC6E6}"/>
            </a:ext>
          </a:extLst>
        </xdr:cNvPr>
        <xdr:cNvSpPr txBox="1"/>
      </xdr:nvSpPr>
      <xdr:spPr>
        <a:xfrm>
          <a:off x="0" y="673100"/>
          <a:ext cx="10876280" cy="568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CARBON CAPTURE, UTILISATION AND STORAGE</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a:t>-</a:t>
          </a:r>
          <a:r>
            <a:rPr lang="en-ZA" sz="1100">
              <a:solidFill>
                <a:schemeClr val="dk1"/>
              </a:solidFill>
              <a:effectLst/>
              <a:latin typeface="+mn-lt"/>
              <a:ea typeface="+mn-ea"/>
              <a:cs typeface="+mn-cs"/>
            </a:rPr>
            <a:t>Carbon capture, utilisation and storage (CCUS) has been identified as the main technology group capable of reducing the remaining emissions in the cement industry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-According to the IEA, the combination of other mitigation pathways (alternative fuels, cement: clinker ratio, energy efficiency) can reduce CO2 emissions per tonne of cement produced by roughly </a:t>
          </a:r>
          <a:r>
            <a:rPr lang="en-ZA" sz="1100" b="1">
              <a:solidFill>
                <a:schemeClr val="dk1"/>
              </a:solidFill>
              <a:effectLst/>
              <a:latin typeface="+mn-lt"/>
              <a:ea typeface="+mn-ea"/>
              <a:cs typeface="+mn-cs"/>
            </a:rPr>
            <a:t>50% without CCUS</a:t>
          </a:r>
          <a:r>
            <a:rPr lang="en-ZA" sz="1100">
              <a:solidFill>
                <a:schemeClr val="dk1"/>
              </a:solidFill>
              <a:effectLst/>
              <a:latin typeface="+mn-lt"/>
              <a:ea typeface="+mn-ea"/>
              <a:cs typeface="+mn-cs"/>
            </a:rPr>
            <a:t>; whereas with </a:t>
          </a:r>
          <a:r>
            <a:rPr lang="en-ZA" sz="1100" b="1">
              <a:solidFill>
                <a:schemeClr val="dk1"/>
              </a:solidFill>
              <a:effectLst/>
              <a:latin typeface="+mn-lt"/>
              <a:ea typeface="+mn-ea"/>
              <a:cs typeface="+mn-cs"/>
            </a:rPr>
            <a:t>CCUS CO2 emissions per tonne of cement produced </a:t>
          </a:r>
          <a:r>
            <a:rPr lang="en-ZA" sz="1100">
              <a:solidFill>
                <a:schemeClr val="dk1"/>
              </a:solidFill>
              <a:effectLst/>
              <a:latin typeface="+mn-lt"/>
              <a:ea typeface="+mn-ea"/>
              <a:cs typeface="+mn-cs"/>
            </a:rPr>
            <a:t>can be </a:t>
          </a:r>
          <a:r>
            <a:rPr lang="en-ZA" sz="1100" b="1">
              <a:solidFill>
                <a:schemeClr val="dk1"/>
              </a:solidFill>
              <a:effectLst/>
              <a:latin typeface="+mn-lt"/>
              <a:ea typeface="+mn-ea"/>
              <a:cs typeface="+mn-cs"/>
            </a:rPr>
            <a:t>reduced by up to 80-93% </a:t>
          </a:r>
          <a:r>
            <a:rPr lang="en-ZA" sz="1100">
              <a:solidFill>
                <a:schemeClr val="dk1"/>
              </a:solidFill>
              <a:effectLst/>
              <a:latin typeface="+mn-lt"/>
              <a:ea typeface="+mn-ea"/>
              <a:cs typeface="+mn-cs"/>
            </a:rPr>
            <a:t>(International Energy Agency (IEA), 2018; Barker, et al., 2009)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Four</a:t>
          </a:r>
          <a:r>
            <a:rPr lang="en-ZA" sz="1100" baseline="0">
              <a:solidFill>
                <a:schemeClr val="dk1"/>
              </a:solidFill>
              <a:effectLst/>
              <a:latin typeface="+mn-lt"/>
              <a:ea typeface="+mn-ea"/>
              <a:cs typeface="+mn-cs"/>
            </a:rPr>
            <a:t> most promising methods: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1) Post combistion amine scrubbing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Calcium Looping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3) Full Oxy-fuel combustion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4)Partial Oxy-fuel combustion</a:t>
          </a: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-Major</a:t>
          </a:r>
          <a:r>
            <a:rPr lang="en-ZA" baseline="0"/>
            <a:t> concerns are cost and energy requirement</a:t>
          </a:r>
        </a:p>
        <a:p>
          <a:pPr marL="0" marR="0" lvl="0" indent="0" algn="l" defTabSz="914400" eaLnBrk="1" fontAlgn="auto" latinLnBrk="0" hangingPunct="1">
            <a:lnSpc>
              <a:spcPct val="100000"/>
            </a:lnSpc>
            <a:spcBef>
              <a:spcPts val="0"/>
            </a:spcBef>
            <a:spcAft>
              <a:spcPts val="0"/>
            </a:spcAft>
            <a:buClrTx/>
            <a:buSzTx/>
            <a:buFontTx/>
            <a:buNone/>
            <a:tabLst/>
            <a:defRPr/>
          </a:pPr>
          <a:r>
            <a:rPr lang="en-ZA" baseline="0"/>
            <a:t>-</a:t>
          </a:r>
          <a:r>
            <a:rPr lang="en-ZA" sz="1100">
              <a:solidFill>
                <a:schemeClr val="dk1"/>
              </a:solidFill>
              <a:effectLst/>
              <a:latin typeface="+mn-lt"/>
              <a:ea typeface="+mn-ea"/>
              <a:cs typeface="+mn-cs"/>
            </a:rPr>
            <a:t>The capital costs for the different capture technologies are depicted above and show that to retrofit a 1 Mt cement plant with full oxy-fuel combustion will cost roughly R1.9 billion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Similarly, the MPA estimates that carbon capture technologies, when available, will have a marginal abatement cost of R820-R910/t CO2e captured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is estimated that to capture </a:t>
          </a:r>
          <a:r>
            <a:rPr lang="en-ZA" sz="1100" b="1">
              <a:solidFill>
                <a:schemeClr val="dk1"/>
              </a:solidFill>
              <a:effectLst/>
              <a:latin typeface="+mn-lt"/>
              <a:ea typeface="+mn-ea"/>
              <a:cs typeface="+mn-cs"/>
            </a:rPr>
            <a:t>1 ton of CO2 requires 3 GJ of thermal energy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electrical energy requirement for full oxy-fuel combustion </a:t>
          </a:r>
          <a:r>
            <a:rPr lang="en-ZA" sz="1100" b="1">
              <a:solidFill>
                <a:schemeClr val="dk1"/>
              </a:solidFill>
              <a:effectLst/>
              <a:latin typeface="+mn-lt"/>
              <a:ea typeface="+mn-ea"/>
              <a:cs typeface="+mn-cs"/>
            </a:rPr>
            <a:t>is 60 kWh/t clinker which is a 66% increase in the electrical demand </a:t>
          </a:r>
          <a:r>
            <a:rPr lang="en-ZA" sz="1100">
              <a:solidFill>
                <a:schemeClr val="dk1"/>
              </a:solidFill>
              <a:effectLst/>
              <a:latin typeface="+mn-lt"/>
              <a:ea typeface="+mn-ea"/>
              <a:cs typeface="+mn-cs"/>
            </a:rPr>
            <a:t>of the cement plant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most promising carbon utilisation methods come from the petroleum industry which plan to generate renewable energy by reacting CO2 with H2 to form methane and other hydrocarbon products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applicability of carbon utilisation as a sink for captured CO2 is dependent on the distance between cement plants and carbon utilisation sites such as Secunda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r>
            <a:rPr lang="en-ZA"/>
            <a:t>-C</a:t>
          </a:r>
          <a:r>
            <a:rPr lang="en-ZA" sz="1100">
              <a:solidFill>
                <a:schemeClr val="dk1"/>
              </a:solidFill>
              <a:effectLst/>
              <a:latin typeface="+mn-lt"/>
              <a:ea typeface="+mn-ea"/>
              <a:cs typeface="+mn-cs"/>
            </a:rPr>
            <a:t>arbon cure and Solidia Technologies are two global companies that have designed systems to inject recycled CO2 into fresh concrete. </a:t>
          </a:r>
        </a:p>
        <a:p>
          <a:r>
            <a:rPr lang="en-ZA" sz="1100">
              <a:solidFill>
                <a:schemeClr val="dk1"/>
              </a:solidFill>
              <a:effectLst/>
              <a:latin typeface="+mn-lt"/>
              <a:ea typeface="+mn-ea"/>
              <a:cs typeface="+mn-cs"/>
            </a:rPr>
            <a:t>-Once injected the CO2 undergoes mineralization by reacting with CaO to form CaCO3; the CO2 is then permanently embedded in the concrete (Carbon Cure, 2020). </a:t>
          </a:r>
        </a:p>
        <a:p>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This concrete curing process consumes 240 kg of CO2 per ton of concrete produced </a:t>
          </a:r>
          <a:r>
            <a:rPr lang="en-ZA" sz="1100">
              <a:solidFill>
                <a:schemeClr val="dk1"/>
              </a:solidFill>
              <a:effectLst/>
              <a:latin typeface="+mn-lt"/>
              <a:ea typeface="+mn-ea"/>
              <a:cs typeface="+mn-cs"/>
            </a:rPr>
            <a:t>(Solidia, 2020). </a:t>
          </a:r>
        </a:p>
        <a:p>
          <a:r>
            <a:rPr lang="en-ZA" sz="1100">
              <a:solidFill>
                <a:schemeClr val="dk1"/>
              </a:solidFill>
              <a:effectLst/>
              <a:latin typeface="+mn-lt"/>
              <a:ea typeface="+mn-ea"/>
              <a:cs typeface="+mn-cs"/>
            </a:rPr>
            <a:t>-Solidia Technologies estimates their technology will reduce the </a:t>
          </a:r>
          <a:r>
            <a:rPr lang="en-ZA" sz="1100" b="1">
              <a:solidFill>
                <a:schemeClr val="dk1"/>
              </a:solidFill>
              <a:effectLst/>
              <a:latin typeface="+mn-lt"/>
              <a:ea typeface="+mn-ea"/>
              <a:cs typeface="+mn-cs"/>
            </a:rPr>
            <a:t>carbon footprint of concrete by 70%, </a:t>
          </a:r>
          <a:r>
            <a:rPr lang="en-ZA" sz="1100">
              <a:solidFill>
                <a:schemeClr val="dk1"/>
              </a:solidFill>
              <a:effectLst/>
              <a:latin typeface="+mn-lt"/>
              <a:ea typeface="+mn-ea"/>
              <a:cs typeface="+mn-cs"/>
            </a:rPr>
            <a:t>reduce the water usage in concrete manufacturing by 3 trillion litres per year and </a:t>
          </a:r>
          <a:r>
            <a:rPr lang="en-ZA" sz="1100" b="1">
              <a:solidFill>
                <a:schemeClr val="dk1"/>
              </a:solidFill>
              <a:effectLst/>
              <a:latin typeface="+mn-lt"/>
              <a:ea typeface="+mn-ea"/>
              <a:cs typeface="+mn-cs"/>
            </a:rPr>
            <a:t>reduce energy consumption of a cement plant by 30-40% </a:t>
          </a:r>
          <a:r>
            <a:rPr lang="en-ZA" sz="1100">
              <a:solidFill>
                <a:schemeClr val="dk1"/>
              </a:solidFill>
              <a:effectLst/>
              <a:latin typeface="+mn-lt"/>
              <a:ea typeface="+mn-ea"/>
              <a:cs typeface="+mn-cs"/>
            </a:rPr>
            <a:t>(Solidia, 2020). </a:t>
          </a:r>
        </a:p>
        <a:p>
          <a:endParaRPr lang="en-ZA" sz="1100">
            <a:solidFill>
              <a:schemeClr val="dk1"/>
            </a:solidFill>
            <a:effectLst/>
            <a:latin typeface="+mn-lt"/>
            <a:ea typeface="+mn-ea"/>
            <a:cs typeface="+mn-cs"/>
          </a:endParaRPr>
        </a:p>
        <a:p>
          <a:r>
            <a:rPr lang="en-ZA" sz="1100" b="1">
              <a:solidFill>
                <a:schemeClr val="dk1"/>
              </a:solidFill>
              <a:effectLst/>
              <a:latin typeface="+mn-lt"/>
              <a:ea typeface="+mn-ea"/>
              <a:cs typeface="+mn-cs"/>
            </a:rPr>
            <a:t>STORAGE SITES</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-For carbon storage, the geological subsurface is very important  (look right)</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estimated capacity of geological storage in South Africa is 150 Gt CO2, the storage potential is dispersed across unmineable coal seams, deep saline formations, and depleted oil and gas fields </a:t>
          </a:r>
          <a:endParaRPr lang="en-ZA"/>
        </a:p>
        <a:p>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8</xdr:col>
      <xdr:colOff>292099</xdr:colOff>
      <xdr:row>1</xdr:row>
      <xdr:rowOff>152400</xdr:rowOff>
    </xdr:from>
    <xdr:to>
      <xdr:col>18</xdr:col>
      <xdr:colOff>435270</xdr:colOff>
      <xdr:row>30</xdr:row>
      <xdr:rowOff>50800</xdr:rowOff>
    </xdr:to>
    <xdr:pic>
      <xdr:nvPicPr>
        <xdr:cNvPr id="3" name="Picture 2" descr="page26image66446272">
          <a:extLst>
            <a:ext uri="{FF2B5EF4-FFF2-40B4-BE49-F238E27FC236}">
              <a16:creationId xmlns:a16="http://schemas.microsoft.com/office/drawing/2014/main" id="{7EA033A9-61EA-0042-9690-1A89B0279FC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061699" y="622300"/>
          <a:ext cx="8398171" cy="579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43</xdr:row>
      <xdr:rowOff>0</xdr:rowOff>
    </xdr:from>
    <xdr:to>
      <xdr:col>5</xdr:col>
      <xdr:colOff>411480</xdr:colOff>
      <xdr:row>52</xdr:row>
      <xdr:rowOff>63500</xdr:rowOff>
    </xdr:to>
    <xdr:sp macro="" textlink="">
      <xdr:nvSpPr>
        <xdr:cNvPr id="4" name="TextBox 3">
          <a:extLst>
            <a:ext uri="{FF2B5EF4-FFF2-40B4-BE49-F238E27FC236}">
              <a16:creationId xmlns:a16="http://schemas.microsoft.com/office/drawing/2014/main" id="{E2325327-0876-574E-B459-8E30A158B334}"/>
            </a:ext>
          </a:extLst>
        </xdr:cNvPr>
        <xdr:cNvSpPr txBox="1"/>
      </xdr:nvSpPr>
      <xdr:spPr>
        <a:xfrm>
          <a:off x="825500" y="9017000"/>
          <a:ext cx="6710680" cy="189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CLINKER FREE CEMENTS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-Geopolymer</a:t>
          </a:r>
          <a:r>
            <a:rPr lang="en-GB" sz="1100" b="0" baseline="0"/>
            <a:t> cements (GPC) made from alkali activated materials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-T</a:t>
          </a:r>
          <a:r>
            <a:rPr lang="en-ZA" sz="1100">
              <a:solidFill>
                <a:schemeClr val="dk1"/>
              </a:solidFill>
              <a:effectLst/>
              <a:latin typeface="+mn-lt"/>
              <a:ea typeface="+mn-ea"/>
              <a:cs typeface="+mn-cs"/>
            </a:rPr>
            <a:t>he MPA (2014) assumes that GPC production will account for 2.5% of total cement production by 2040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Leanne and Preston (2018) reports that GPC can </a:t>
          </a:r>
          <a:r>
            <a:rPr lang="en-ZA" sz="1100" b="1">
              <a:solidFill>
                <a:schemeClr val="dk1"/>
              </a:solidFill>
              <a:effectLst/>
              <a:latin typeface="+mn-lt"/>
              <a:ea typeface="+mn-ea"/>
              <a:cs typeface="+mn-cs"/>
            </a:rPr>
            <a:t>reduce process emissions by 80-90% </a:t>
          </a:r>
          <a:r>
            <a:rPr lang="en-ZA" sz="1100">
              <a:solidFill>
                <a:schemeClr val="dk1"/>
              </a:solidFill>
              <a:effectLst/>
              <a:latin typeface="+mn-lt"/>
              <a:ea typeface="+mn-ea"/>
              <a:cs typeface="+mn-cs"/>
            </a:rPr>
            <a:t>while Turner and Collins (2013) suggests GPC can only </a:t>
          </a:r>
          <a:r>
            <a:rPr lang="en-ZA" sz="1100" b="1">
              <a:solidFill>
                <a:schemeClr val="dk1"/>
              </a:solidFill>
              <a:effectLst/>
              <a:latin typeface="+mn-lt"/>
              <a:ea typeface="+mn-ea"/>
              <a:cs typeface="+mn-cs"/>
            </a:rPr>
            <a:t>reduce emissions by 9% compared to OPC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-Zero Carbon Australia (2017) argues that there is no calcination process in GPC production and the chemical reactions do not release any CO2</a:t>
          </a:r>
          <a:r>
            <a:rPr lang="en-ZA" sz="1100">
              <a:solidFill>
                <a:schemeClr val="dk1"/>
              </a:solidFill>
              <a:effectLst/>
              <a:latin typeface="+mn-lt"/>
              <a:ea typeface="+mn-ea"/>
              <a:cs typeface="+mn-cs"/>
            </a:rPr>
            <a:t>. Current GPC production in Australia </a:t>
          </a:r>
          <a:r>
            <a:rPr lang="en-ZA" sz="1100" b="1">
              <a:solidFill>
                <a:schemeClr val="dk1"/>
              </a:solidFill>
              <a:effectLst/>
              <a:latin typeface="+mn-lt"/>
              <a:ea typeface="+mn-ea"/>
              <a:cs typeface="+mn-cs"/>
            </a:rPr>
            <a:t>produces 80% less GHG emissions compared to OPC (Zero Carbon Australia, 2017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b="0"/>
            <a:t>-T</a:t>
          </a:r>
          <a:r>
            <a:rPr lang="en-ZA" sz="1100">
              <a:solidFill>
                <a:schemeClr val="dk1"/>
              </a:solidFill>
              <a:effectLst/>
              <a:latin typeface="+mn-lt"/>
              <a:ea typeface="+mn-ea"/>
              <a:cs typeface="+mn-cs"/>
            </a:rPr>
            <a:t>he cost of GPC is reported to be 39% to 300% higher than the cost of OPC, due to the high cost of alkali activated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1</xdr:col>
      <xdr:colOff>50800</xdr:colOff>
      <xdr:row>53</xdr:row>
      <xdr:rowOff>139700</xdr:rowOff>
    </xdr:from>
    <xdr:to>
      <xdr:col>5</xdr:col>
      <xdr:colOff>462280</xdr:colOff>
      <xdr:row>65</xdr:row>
      <xdr:rowOff>25400</xdr:rowOff>
    </xdr:to>
    <xdr:sp macro="" textlink="">
      <xdr:nvSpPr>
        <xdr:cNvPr id="6" name="TextBox 5">
          <a:extLst>
            <a:ext uri="{FF2B5EF4-FFF2-40B4-BE49-F238E27FC236}">
              <a16:creationId xmlns:a16="http://schemas.microsoft.com/office/drawing/2014/main" id="{F056F2A4-47AC-0C4D-B3A3-6FB35DE76C47}"/>
            </a:ext>
          </a:extLst>
        </xdr:cNvPr>
        <xdr:cNvSpPr txBox="1"/>
      </xdr:nvSpPr>
      <xdr:spPr>
        <a:xfrm>
          <a:off x="876300" y="11188700"/>
          <a:ext cx="6710680" cy="2324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RAW MATERIAL</a:t>
          </a:r>
          <a:r>
            <a:rPr lang="en-GB" sz="1100" b="1" baseline="0"/>
            <a:t> SUBSTITUTION</a:t>
          </a:r>
          <a:endParaRPr lang="en-GB" sz="1100" b="1"/>
        </a:p>
        <a:p>
          <a:r>
            <a:rPr lang="en-GB" sz="1100" b="0"/>
            <a:t>-</a:t>
          </a:r>
          <a:r>
            <a:rPr lang="en-ZA" sz="1100">
              <a:solidFill>
                <a:schemeClr val="dk1"/>
              </a:solidFill>
              <a:effectLst/>
              <a:latin typeface="+mn-lt"/>
              <a:ea typeface="+mn-ea"/>
              <a:cs typeface="+mn-cs"/>
            </a:rPr>
            <a:t>Portland cement clinker production uses large amount of raw materials such as limestone, clay and sand which has resulted in the exploitation of these resources and significant environmental damage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In South Africa, the best options for raw material substitution are GOT and IOT as there a significant amounts available in Gauteng, Free state, Limpopo and Northern Cape Provinces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was found that IOT can replace clay as the alumina-silicate raw material, </a:t>
          </a:r>
          <a:r>
            <a:rPr lang="en-ZA" sz="1100" b="1">
              <a:solidFill>
                <a:schemeClr val="dk1"/>
              </a:solidFill>
              <a:effectLst/>
              <a:latin typeface="+mn-lt"/>
              <a:ea typeface="+mn-ea"/>
              <a:cs typeface="+mn-cs"/>
            </a:rPr>
            <a:t>roughly 10 wt% of </a:t>
          </a:r>
          <a:r>
            <a:rPr lang="en-ZA" sz="1100">
              <a:solidFill>
                <a:schemeClr val="dk1"/>
              </a:solidFill>
              <a:effectLst/>
              <a:latin typeface="+mn-lt"/>
              <a:ea typeface="+mn-ea"/>
              <a:cs typeface="+mn-cs"/>
            </a:rPr>
            <a:t>the raw materials required for clinker production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study found that the optimum addition of </a:t>
          </a:r>
          <a:r>
            <a:rPr lang="en-ZA" sz="1100" b="1">
              <a:solidFill>
                <a:schemeClr val="dk1"/>
              </a:solidFill>
              <a:effectLst/>
              <a:latin typeface="+mn-lt"/>
              <a:ea typeface="+mn-ea"/>
              <a:cs typeface="+mn-cs"/>
            </a:rPr>
            <a:t>GOT is 5 wt%.</a:t>
          </a:r>
          <a:r>
            <a:rPr lang="en-ZA" sz="1100">
              <a:solidFill>
                <a:schemeClr val="dk1"/>
              </a:solidFill>
              <a:effectLst/>
              <a:latin typeface="+mn-lt"/>
              <a:ea typeface="+mn-ea"/>
              <a:cs typeface="+mn-cs"/>
            </a:rPr>
            <a:t> The costs of GOT and IOT are R 0 (not including transportation costs) given that they are solid wastes and not utilized in other processes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0</xdr:col>
      <xdr:colOff>1600200</xdr:colOff>
      <xdr:row>4</xdr:row>
      <xdr:rowOff>0</xdr:rowOff>
    </xdr:to>
    <xdr:pic>
      <xdr:nvPicPr>
        <xdr:cNvPr id="2" name="Picture 1" descr="page29image51428352">
          <a:extLst>
            <a:ext uri="{FF2B5EF4-FFF2-40B4-BE49-F238E27FC236}">
              <a16:creationId xmlns:a16="http://schemas.microsoft.com/office/drawing/2014/main" id="{A32DFDF3-2899-9847-BC6C-F44E5DD8E12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2192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xdr:row>
      <xdr:rowOff>0</xdr:rowOff>
    </xdr:from>
    <xdr:to>
      <xdr:col>1</xdr:col>
      <xdr:colOff>0</xdr:colOff>
      <xdr:row>4</xdr:row>
      <xdr:rowOff>0</xdr:rowOff>
    </xdr:to>
    <xdr:pic>
      <xdr:nvPicPr>
        <xdr:cNvPr id="3" name="Picture 2" descr="page29image51427392">
          <a:extLst>
            <a:ext uri="{FF2B5EF4-FFF2-40B4-BE49-F238E27FC236}">
              <a16:creationId xmlns:a16="http://schemas.microsoft.com/office/drawing/2014/main" id="{B781A951-6F5D-FA43-AB1A-7417815A9AA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368300</xdr:colOff>
      <xdr:row>4</xdr:row>
      <xdr:rowOff>0</xdr:rowOff>
    </xdr:from>
    <xdr:to>
      <xdr:col>4</xdr:col>
      <xdr:colOff>749300</xdr:colOff>
      <xdr:row>4</xdr:row>
      <xdr:rowOff>0</xdr:rowOff>
    </xdr:to>
    <xdr:pic>
      <xdr:nvPicPr>
        <xdr:cNvPr id="4" name="Picture 3" descr="page29image51427584">
          <a:extLst>
            <a:ext uri="{FF2B5EF4-FFF2-40B4-BE49-F238E27FC236}">
              <a16:creationId xmlns:a16="http://schemas.microsoft.com/office/drawing/2014/main" id="{FEBA0519-A7CF-5848-8D3E-B172A8F489E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448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762000</xdr:colOff>
      <xdr:row>4</xdr:row>
      <xdr:rowOff>0</xdr:rowOff>
    </xdr:from>
    <xdr:to>
      <xdr:col>6</xdr:col>
      <xdr:colOff>711200</xdr:colOff>
      <xdr:row>4</xdr:row>
      <xdr:rowOff>0</xdr:rowOff>
    </xdr:to>
    <xdr:pic>
      <xdr:nvPicPr>
        <xdr:cNvPr id="5" name="Picture 4" descr="page29image51427776">
          <a:extLst>
            <a:ext uri="{FF2B5EF4-FFF2-40B4-BE49-F238E27FC236}">
              <a16:creationId xmlns:a16="http://schemas.microsoft.com/office/drawing/2014/main" id="{6E5244C1-9CD5-E54B-8A00-898AAB8CD1A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064000" y="14224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723900</xdr:colOff>
      <xdr:row>4</xdr:row>
      <xdr:rowOff>0</xdr:rowOff>
    </xdr:from>
    <xdr:to>
      <xdr:col>10</xdr:col>
      <xdr:colOff>254000</xdr:colOff>
      <xdr:row>4</xdr:row>
      <xdr:rowOff>0</xdr:rowOff>
    </xdr:to>
    <xdr:pic>
      <xdr:nvPicPr>
        <xdr:cNvPr id="6" name="Picture 5" descr="page29image51414336">
          <a:extLst>
            <a:ext uri="{FF2B5EF4-FFF2-40B4-BE49-F238E27FC236}">
              <a16:creationId xmlns:a16="http://schemas.microsoft.com/office/drawing/2014/main" id="{B58ABEF9-18BA-1647-A3B3-FC80C40863E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7690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4</xdr:row>
      <xdr:rowOff>0</xdr:rowOff>
    </xdr:from>
    <xdr:to>
      <xdr:col>11</xdr:col>
      <xdr:colOff>647700</xdr:colOff>
      <xdr:row>4</xdr:row>
      <xdr:rowOff>0</xdr:rowOff>
    </xdr:to>
    <xdr:pic>
      <xdr:nvPicPr>
        <xdr:cNvPr id="7" name="Picture 6" descr="page29image51428928">
          <a:extLst>
            <a:ext uri="{FF2B5EF4-FFF2-40B4-BE49-F238E27FC236}">
              <a16:creationId xmlns:a16="http://schemas.microsoft.com/office/drawing/2014/main" id="{0C461BE7-0159-494A-B68D-F1D8F6C3282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5217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762000</xdr:colOff>
      <xdr:row>17</xdr:row>
      <xdr:rowOff>0</xdr:rowOff>
    </xdr:from>
    <xdr:to>
      <xdr:col>2</xdr:col>
      <xdr:colOff>335280</xdr:colOff>
      <xdr:row>26</xdr:row>
      <xdr:rowOff>101600</xdr:rowOff>
    </xdr:to>
    <xdr:sp macro="" textlink="">
      <xdr:nvSpPr>
        <xdr:cNvPr id="8" name="TextBox 7">
          <a:extLst>
            <a:ext uri="{FF2B5EF4-FFF2-40B4-BE49-F238E27FC236}">
              <a16:creationId xmlns:a16="http://schemas.microsoft.com/office/drawing/2014/main" id="{33D70A77-3809-6B4F-8122-D9BC6B5792C8}"/>
            </a:ext>
          </a:extLst>
        </xdr:cNvPr>
        <xdr:cNvSpPr txBox="1"/>
      </xdr:nvSpPr>
      <xdr:spPr>
        <a:xfrm>
          <a:off x="762000" y="3454400"/>
          <a:ext cx="6710680" cy="1930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ZA"/>
            <a:t>-C</a:t>
          </a:r>
          <a:r>
            <a:rPr lang="en-ZA" sz="1100">
              <a:solidFill>
                <a:schemeClr val="dk1"/>
              </a:solidFill>
              <a:effectLst/>
              <a:latin typeface="+mn-lt"/>
              <a:ea typeface="+mn-ea"/>
              <a:cs typeface="+mn-cs"/>
            </a:rPr>
            <a:t>linker: The CO2 emissions are calculated based on the volume of clinker produced and the emission factor per tonne of clinker. The emission factor is based on the measured CaO and MgO contents in the clinker. </a:t>
          </a:r>
          <a:r>
            <a:rPr lang="en-ZA" sz="1100" b="1">
              <a:solidFill>
                <a:schemeClr val="dk1"/>
              </a:solidFill>
              <a:effectLst/>
              <a:latin typeface="+mn-lt"/>
              <a:ea typeface="+mn-ea"/>
              <a:cs typeface="+mn-cs"/>
            </a:rPr>
            <a:t>The default emission factor is typically 525 kg CO2/ t clinker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-CKD: CO2 emissions from dust are calculated based on the volume of dust produced, the clinker emission factor and dust calcination degree. The dust calcination degree is often taken as </a:t>
          </a:r>
          <a:r>
            <a:rPr lang="en-ZA" sz="1100" b="1">
              <a:solidFill>
                <a:schemeClr val="dk1"/>
              </a:solidFill>
              <a:effectLst/>
              <a:latin typeface="+mn-lt"/>
              <a:ea typeface="+mn-ea"/>
              <a:cs typeface="+mn-cs"/>
            </a:rPr>
            <a:t>1 which is a conservative estimate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The default raw material to clinker ratio is 1.55 and the default TOC is 0.1-0.3%; </a:t>
          </a:r>
          <a:r>
            <a:rPr lang="en-ZA" sz="1100">
              <a:solidFill>
                <a:schemeClr val="dk1"/>
              </a:solidFill>
              <a:effectLst/>
              <a:latin typeface="+mn-lt"/>
              <a:ea typeface="+mn-ea"/>
              <a:cs typeface="+mn-cs"/>
            </a:rPr>
            <a:t>this corresponds to an emission factor of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0</xdr:col>
      <xdr:colOff>0</xdr:colOff>
      <xdr:row>31</xdr:row>
      <xdr:rowOff>0</xdr:rowOff>
    </xdr:from>
    <xdr:to>
      <xdr:col>0</xdr:col>
      <xdr:colOff>1714500</xdr:colOff>
      <xdr:row>31</xdr:row>
      <xdr:rowOff>0</xdr:rowOff>
    </xdr:to>
    <xdr:pic>
      <xdr:nvPicPr>
        <xdr:cNvPr id="9" name="Picture 8" descr="page30image51604352">
          <a:extLst>
            <a:ext uri="{FF2B5EF4-FFF2-40B4-BE49-F238E27FC236}">
              <a16:creationId xmlns:a16="http://schemas.microsoft.com/office/drawing/2014/main" id="{D3C23AAB-B743-B34C-A924-70612F06E9B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67056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xdr:row>
      <xdr:rowOff>0</xdr:rowOff>
    </xdr:from>
    <xdr:to>
      <xdr:col>0</xdr:col>
      <xdr:colOff>2717800</xdr:colOff>
      <xdr:row>31</xdr:row>
      <xdr:rowOff>0</xdr:rowOff>
    </xdr:to>
    <xdr:pic>
      <xdr:nvPicPr>
        <xdr:cNvPr id="10" name="Picture 9" descr="page30image51598976">
          <a:extLst>
            <a:ext uri="{FF2B5EF4-FFF2-40B4-BE49-F238E27FC236}">
              <a16:creationId xmlns:a16="http://schemas.microsoft.com/office/drawing/2014/main" id="{BC44E427-C0EC-A248-852E-2AB542E5FFE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177800</xdr:colOff>
      <xdr:row>31</xdr:row>
      <xdr:rowOff>0</xdr:rowOff>
    </xdr:from>
    <xdr:to>
      <xdr:col>1</xdr:col>
      <xdr:colOff>1384300</xdr:colOff>
      <xdr:row>31</xdr:row>
      <xdr:rowOff>0</xdr:rowOff>
    </xdr:to>
    <xdr:pic>
      <xdr:nvPicPr>
        <xdr:cNvPr id="11" name="Picture 10" descr="page30image51608192">
          <a:extLst>
            <a:ext uri="{FF2B5EF4-FFF2-40B4-BE49-F238E27FC236}">
              <a16:creationId xmlns:a16="http://schemas.microsoft.com/office/drawing/2014/main" id="{27F623C4-2214-E64B-863A-C9D879BC4FA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7305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1397000</xdr:colOff>
      <xdr:row>31</xdr:row>
      <xdr:rowOff>0</xdr:rowOff>
    </xdr:from>
    <xdr:to>
      <xdr:col>1</xdr:col>
      <xdr:colOff>3111500</xdr:colOff>
      <xdr:row>31</xdr:row>
      <xdr:rowOff>0</xdr:rowOff>
    </xdr:to>
    <xdr:pic>
      <xdr:nvPicPr>
        <xdr:cNvPr id="12" name="Picture 11" descr="page30image51604544">
          <a:extLst>
            <a:ext uri="{FF2B5EF4-FFF2-40B4-BE49-F238E27FC236}">
              <a16:creationId xmlns:a16="http://schemas.microsoft.com/office/drawing/2014/main" id="{0EFD95E9-84C3-9D48-9ECF-ED60E9A3CA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49700" y="69088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3124200</xdr:colOff>
      <xdr:row>31</xdr:row>
      <xdr:rowOff>0</xdr:rowOff>
    </xdr:from>
    <xdr:to>
      <xdr:col>2</xdr:col>
      <xdr:colOff>1257300</xdr:colOff>
      <xdr:row>31</xdr:row>
      <xdr:rowOff>0</xdr:rowOff>
    </xdr:to>
    <xdr:pic>
      <xdr:nvPicPr>
        <xdr:cNvPr id="13" name="Picture 12" descr="page30image51595136">
          <a:extLst>
            <a:ext uri="{FF2B5EF4-FFF2-40B4-BE49-F238E27FC236}">
              <a16:creationId xmlns:a16="http://schemas.microsoft.com/office/drawing/2014/main" id="{817C5E69-924C-5F41-85F7-5899265D0EC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67690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1270000</xdr:colOff>
      <xdr:row>31</xdr:row>
      <xdr:rowOff>0</xdr:rowOff>
    </xdr:from>
    <xdr:to>
      <xdr:col>3</xdr:col>
      <xdr:colOff>774700</xdr:colOff>
      <xdr:row>31</xdr:row>
      <xdr:rowOff>0</xdr:rowOff>
    </xdr:to>
    <xdr:pic>
      <xdr:nvPicPr>
        <xdr:cNvPr id="14" name="Picture 13" descr="page30image51596288">
          <a:extLst>
            <a:ext uri="{FF2B5EF4-FFF2-40B4-BE49-F238E27FC236}">
              <a16:creationId xmlns:a16="http://schemas.microsoft.com/office/drawing/2014/main" id="{003FCC69-E332-3C4D-9BEA-B58C44C1BE5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84074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381000</xdr:colOff>
      <xdr:row>2</xdr:row>
      <xdr:rowOff>12700</xdr:rowOff>
    </xdr:from>
    <xdr:to>
      <xdr:col>11</xdr:col>
      <xdr:colOff>317500</xdr:colOff>
      <xdr:row>20</xdr:row>
      <xdr:rowOff>139700</xdr:rowOff>
    </xdr:to>
    <xdr:pic>
      <xdr:nvPicPr>
        <xdr:cNvPr id="15" name="Picture 14">
          <a:extLst>
            <a:ext uri="{FF2B5EF4-FFF2-40B4-BE49-F238E27FC236}">
              <a16:creationId xmlns:a16="http://schemas.microsoft.com/office/drawing/2014/main" id="{D8A62AFA-BE0B-E143-AC59-F103BD8FA8C3}"/>
            </a:ext>
          </a:extLst>
        </xdr:cNvPr>
        <xdr:cNvPicPr>
          <a:picLocks noChangeAspect="1"/>
        </xdr:cNvPicPr>
      </xdr:nvPicPr>
      <xdr:blipFill>
        <a:blip xmlns:r="http://schemas.openxmlformats.org/officeDocument/2006/relationships" r:embed="rId9"/>
        <a:stretch>
          <a:fillRect/>
        </a:stretch>
      </xdr:blipFill>
      <xdr:spPr>
        <a:xfrm>
          <a:off x="10325100" y="419100"/>
          <a:ext cx="5715000" cy="3784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241300</xdr:colOff>
      <xdr:row>37</xdr:row>
      <xdr:rowOff>177800</xdr:rowOff>
    </xdr:to>
    <xdr:pic>
      <xdr:nvPicPr>
        <xdr:cNvPr id="261" name="Picture 260">
          <a:extLst>
            <a:ext uri="{FF2B5EF4-FFF2-40B4-BE49-F238E27FC236}">
              <a16:creationId xmlns:a16="http://schemas.microsoft.com/office/drawing/2014/main" id="{3269928A-A9E3-9846-940C-6997477F0A28}"/>
            </a:ext>
          </a:extLst>
        </xdr:cNvPr>
        <xdr:cNvPicPr>
          <a:picLocks noChangeAspect="1"/>
        </xdr:cNvPicPr>
      </xdr:nvPicPr>
      <xdr:blipFill>
        <a:blip xmlns:r="http://schemas.openxmlformats.org/officeDocument/2006/relationships" r:embed="rId1"/>
        <a:stretch>
          <a:fillRect/>
        </a:stretch>
      </xdr:blipFill>
      <xdr:spPr>
        <a:xfrm>
          <a:off x="825500" y="203200"/>
          <a:ext cx="6845300" cy="7493000"/>
        </a:xfrm>
        <a:prstGeom prst="rect">
          <a:avLst/>
        </a:prstGeom>
      </xdr:spPr>
    </xdr:pic>
    <xdr:clientData/>
  </xdr:twoCellAnchor>
  <xdr:twoCellAnchor editAs="oneCell">
    <xdr:from>
      <xdr:col>9</xdr:col>
      <xdr:colOff>431800</xdr:colOff>
      <xdr:row>0</xdr:row>
      <xdr:rowOff>190500</xdr:rowOff>
    </xdr:from>
    <xdr:to>
      <xdr:col>17</xdr:col>
      <xdr:colOff>609600</xdr:colOff>
      <xdr:row>26</xdr:row>
      <xdr:rowOff>152400</xdr:rowOff>
    </xdr:to>
    <xdr:pic>
      <xdr:nvPicPr>
        <xdr:cNvPr id="262" name="Picture 261">
          <a:extLst>
            <a:ext uri="{FF2B5EF4-FFF2-40B4-BE49-F238E27FC236}">
              <a16:creationId xmlns:a16="http://schemas.microsoft.com/office/drawing/2014/main" id="{56D4A99C-9E53-5F45-8B6F-A2E2784D54D8}"/>
            </a:ext>
          </a:extLst>
        </xdr:cNvPr>
        <xdr:cNvPicPr>
          <a:picLocks noChangeAspect="1"/>
        </xdr:cNvPicPr>
      </xdr:nvPicPr>
      <xdr:blipFill>
        <a:blip xmlns:r="http://schemas.openxmlformats.org/officeDocument/2006/relationships" r:embed="rId2"/>
        <a:stretch>
          <a:fillRect/>
        </a:stretch>
      </xdr:blipFill>
      <xdr:spPr>
        <a:xfrm>
          <a:off x="7861300" y="190500"/>
          <a:ext cx="6781800" cy="5245100"/>
        </a:xfrm>
        <a:prstGeom prst="rect">
          <a:avLst/>
        </a:prstGeom>
      </xdr:spPr>
    </xdr:pic>
    <xdr:clientData/>
  </xdr:twoCellAnchor>
  <xdr:twoCellAnchor editAs="oneCell">
    <xdr:from>
      <xdr:col>10</xdr:col>
      <xdr:colOff>0</xdr:colOff>
      <xdr:row>29</xdr:row>
      <xdr:rowOff>0</xdr:rowOff>
    </xdr:from>
    <xdr:to>
      <xdr:col>18</xdr:col>
      <xdr:colOff>482600</xdr:colOff>
      <xdr:row>41</xdr:row>
      <xdr:rowOff>38100</xdr:rowOff>
    </xdr:to>
    <xdr:pic>
      <xdr:nvPicPr>
        <xdr:cNvPr id="263" name="Picture 262">
          <a:extLst>
            <a:ext uri="{FF2B5EF4-FFF2-40B4-BE49-F238E27FC236}">
              <a16:creationId xmlns:a16="http://schemas.microsoft.com/office/drawing/2014/main" id="{2CB4B346-1371-C64D-8033-46AB144AD099}"/>
            </a:ext>
          </a:extLst>
        </xdr:cNvPr>
        <xdr:cNvPicPr>
          <a:picLocks noChangeAspect="1"/>
        </xdr:cNvPicPr>
      </xdr:nvPicPr>
      <xdr:blipFill>
        <a:blip xmlns:r="http://schemas.openxmlformats.org/officeDocument/2006/relationships" r:embed="rId3"/>
        <a:stretch>
          <a:fillRect/>
        </a:stretch>
      </xdr:blipFill>
      <xdr:spPr>
        <a:xfrm>
          <a:off x="8255000" y="5892800"/>
          <a:ext cx="7086600" cy="2476500"/>
        </a:xfrm>
        <a:prstGeom prst="rect">
          <a:avLst/>
        </a:prstGeom>
      </xdr:spPr>
    </xdr:pic>
    <xdr:clientData/>
  </xdr:twoCellAnchor>
  <xdr:twoCellAnchor editAs="oneCell">
    <xdr:from>
      <xdr:col>10</xdr:col>
      <xdr:colOff>76200</xdr:colOff>
      <xdr:row>40</xdr:row>
      <xdr:rowOff>190500</xdr:rowOff>
    </xdr:from>
    <xdr:to>
      <xdr:col>18</xdr:col>
      <xdr:colOff>190500</xdr:colOff>
      <xdr:row>66</xdr:row>
      <xdr:rowOff>72306</xdr:rowOff>
    </xdr:to>
    <xdr:pic>
      <xdr:nvPicPr>
        <xdr:cNvPr id="264" name="Picture 263">
          <a:extLst>
            <a:ext uri="{FF2B5EF4-FFF2-40B4-BE49-F238E27FC236}">
              <a16:creationId xmlns:a16="http://schemas.microsoft.com/office/drawing/2014/main" id="{DE040FD2-B3B7-D041-8712-D2F7DBDB72F0}"/>
            </a:ext>
          </a:extLst>
        </xdr:cNvPr>
        <xdr:cNvPicPr>
          <a:picLocks noChangeAspect="1"/>
        </xdr:cNvPicPr>
      </xdr:nvPicPr>
      <xdr:blipFill>
        <a:blip xmlns:r="http://schemas.openxmlformats.org/officeDocument/2006/relationships" r:embed="rId4"/>
        <a:stretch>
          <a:fillRect/>
        </a:stretch>
      </xdr:blipFill>
      <xdr:spPr>
        <a:xfrm>
          <a:off x="8331200" y="8318500"/>
          <a:ext cx="6718300" cy="516500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1422400</xdr:colOff>
      <xdr:row>3</xdr:row>
      <xdr:rowOff>0</xdr:rowOff>
    </xdr:to>
    <xdr:pic>
      <xdr:nvPicPr>
        <xdr:cNvPr id="14" name="Picture 13" descr="page38image51630976">
          <a:extLst>
            <a:ext uri="{FF2B5EF4-FFF2-40B4-BE49-F238E27FC236}">
              <a16:creationId xmlns:a16="http://schemas.microsoft.com/office/drawing/2014/main" id="{F1977822-F9C2-FE42-A417-B8E8BB53B77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25500" y="812800"/>
          <a:ext cx="14224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2</xdr:col>
      <xdr:colOff>495300</xdr:colOff>
      <xdr:row>3</xdr:row>
      <xdr:rowOff>0</xdr:rowOff>
    </xdr:to>
    <xdr:pic>
      <xdr:nvPicPr>
        <xdr:cNvPr id="15" name="Picture 14" descr="page38image51631168">
          <a:extLst>
            <a:ext uri="{FF2B5EF4-FFF2-40B4-BE49-F238E27FC236}">
              <a16:creationId xmlns:a16="http://schemas.microsoft.com/office/drawing/2014/main" id="{C9CF7A50-87C4-9741-8E71-5E868E5D675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1016000"/>
          <a:ext cx="2146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508000</xdr:colOff>
      <xdr:row>3</xdr:row>
      <xdr:rowOff>0</xdr:rowOff>
    </xdr:from>
    <xdr:to>
      <xdr:col>3</xdr:col>
      <xdr:colOff>2628900</xdr:colOff>
      <xdr:row>3</xdr:row>
      <xdr:rowOff>0</xdr:rowOff>
    </xdr:to>
    <xdr:pic>
      <xdr:nvPicPr>
        <xdr:cNvPr id="16" name="Picture 15" descr="page38image51631360">
          <a:extLst>
            <a:ext uri="{FF2B5EF4-FFF2-40B4-BE49-F238E27FC236}">
              <a16:creationId xmlns:a16="http://schemas.microsoft.com/office/drawing/2014/main" id="{ADA2CF75-C977-764D-8B52-088ECAD5F07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84500" y="1016000"/>
          <a:ext cx="2120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16</xdr:row>
      <xdr:rowOff>0</xdr:rowOff>
    </xdr:from>
    <xdr:to>
      <xdr:col>3</xdr:col>
      <xdr:colOff>411480</xdr:colOff>
      <xdr:row>46</xdr:row>
      <xdr:rowOff>177800</xdr:rowOff>
    </xdr:to>
    <xdr:sp macro="" textlink="">
      <xdr:nvSpPr>
        <xdr:cNvPr id="17" name="TextBox 16">
          <a:extLst>
            <a:ext uri="{FF2B5EF4-FFF2-40B4-BE49-F238E27FC236}">
              <a16:creationId xmlns:a16="http://schemas.microsoft.com/office/drawing/2014/main" id="{A712AB3F-DF45-9F4B-B3BE-8B41424B0F08}"/>
            </a:ext>
          </a:extLst>
        </xdr:cNvPr>
        <xdr:cNvSpPr txBox="1"/>
      </xdr:nvSpPr>
      <xdr:spPr>
        <a:xfrm>
          <a:off x="825500" y="6921500"/>
          <a:ext cx="6990080" cy="627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ZA" sz="1100" i="1">
              <a:solidFill>
                <a:schemeClr val="dk1"/>
              </a:solidFill>
              <a:effectLst/>
              <a:latin typeface="+mn-lt"/>
              <a:ea typeface="+mn-ea"/>
              <a:cs typeface="+mn-cs"/>
            </a:rPr>
            <a:t>DIRECT EMISSIONS:</a:t>
          </a:r>
        </a:p>
        <a:p>
          <a:endParaRPr lang="en-ZA"/>
        </a:p>
        <a:p>
          <a:r>
            <a:rPr lang="en-ZA" sz="1100">
              <a:solidFill>
                <a:schemeClr val="dk1"/>
              </a:solidFill>
              <a:effectLst/>
              <a:latin typeface="+mn-lt"/>
              <a:ea typeface="+mn-ea"/>
              <a:cs typeface="+mn-cs"/>
            </a:rPr>
            <a:t>-Clinker: The CO2 emissions are calculated based on the volume of clinker produced and the emission factor per tonne of clinker. The emission factor used was </a:t>
          </a:r>
          <a:r>
            <a:rPr lang="en-ZA" sz="1100" b="1">
              <a:solidFill>
                <a:schemeClr val="dk1"/>
              </a:solidFill>
              <a:effectLst/>
              <a:latin typeface="+mn-lt"/>
              <a:ea typeface="+mn-ea"/>
              <a:cs typeface="+mn-cs"/>
            </a:rPr>
            <a:t>525 kg CO2/ t clinker.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-Calcinated kiln dust: CO2 emissions from dust are calculated based on the volume of dust produced, the clinker emission factor and dust calcination degree. </a:t>
          </a:r>
          <a:r>
            <a:rPr lang="en-ZA" sz="1100" b="1">
              <a:solidFill>
                <a:schemeClr val="dk1"/>
              </a:solidFill>
              <a:effectLst/>
              <a:latin typeface="+mn-lt"/>
              <a:ea typeface="+mn-ea"/>
              <a:cs typeface="+mn-cs"/>
            </a:rPr>
            <a:t>The CO2 emissions from dust calcination were assumed to be equivalent to 2% of clinker emissions.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-Total organic carbon (TOC): </a:t>
          </a:r>
          <a:r>
            <a:rPr lang="en-ZA" sz="1100" b="1">
              <a:solidFill>
                <a:schemeClr val="dk1"/>
              </a:solidFill>
              <a:effectLst/>
              <a:latin typeface="+mn-lt"/>
              <a:ea typeface="+mn-ea"/>
              <a:cs typeface="+mn-cs"/>
            </a:rPr>
            <a:t>The raw material to clinker ratio used was 1.55 </a:t>
          </a:r>
          <a:r>
            <a:rPr lang="en-ZA" sz="1100">
              <a:solidFill>
                <a:schemeClr val="dk1"/>
              </a:solidFill>
              <a:effectLst/>
              <a:latin typeface="+mn-lt"/>
              <a:ea typeface="+mn-ea"/>
              <a:cs typeface="+mn-cs"/>
            </a:rPr>
            <a:t>and the TOC was </a:t>
          </a:r>
          <a:r>
            <a:rPr lang="en-ZA" sz="1100" b="1">
              <a:solidFill>
                <a:schemeClr val="dk1"/>
              </a:solidFill>
              <a:effectLst/>
              <a:latin typeface="+mn-lt"/>
              <a:ea typeface="+mn-ea"/>
              <a:cs typeface="+mn-cs"/>
            </a:rPr>
            <a:t>0.2% of raw meal</a:t>
          </a:r>
          <a:r>
            <a:rPr lang="en-ZA" sz="1100">
              <a:solidFill>
                <a:schemeClr val="dk1"/>
              </a:solidFill>
              <a:effectLst/>
              <a:latin typeface="+mn-lt"/>
              <a:ea typeface="+mn-ea"/>
              <a:cs typeface="+mn-cs"/>
            </a:rPr>
            <a:t>; the emission factor used was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-Bypass dust: For the plant modelling it was assumed that there would be no CO2 from bypass dust leaving the system as the South African cement kilns are fitted with dust collectors that significantly limit dust emissions (Arp, et al., 2018).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-Fuel combustion: Emissions were calculated as a function of fuel consumption, lower heating value (LHV), and an emission factor. Fuel consumption was measured on a plant level; lower heating values and emission factors for the different fuels were found in literature and can be found in </a:t>
          </a:r>
          <a:r>
            <a:rPr lang="en-ZA" sz="1100" b="1">
              <a:solidFill>
                <a:schemeClr val="dk1"/>
              </a:solidFill>
              <a:effectLst/>
              <a:latin typeface="+mn-lt"/>
              <a:ea typeface="+mn-ea"/>
              <a:cs typeface="+mn-cs"/>
            </a:rPr>
            <a:t>Appendix C.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-Transportation: The emissions resulting from transportation were accounted for </a:t>
          </a:r>
          <a:r>
            <a:rPr lang="en-ZA" sz="1100" b="1">
              <a:solidFill>
                <a:schemeClr val="dk1"/>
              </a:solidFill>
              <a:effectLst/>
              <a:latin typeface="+mn-lt"/>
              <a:ea typeface="+mn-ea"/>
              <a:cs typeface="+mn-cs"/>
            </a:rPr>
            <a:t>as 3% of total direct emissions </a:t>
          </a:r>
          <a:r>
            <a:rPr lang="en-ZA" sz="1100">
              <a:solidFill>
                <a:schemeClr val="dk1"/>
              </a:solidFill>
              <a:effectLst/>
              <a:latin typeface="+mn-lt"/>
              <a:ea typeface="+mn-ea"/>
              <a:cs typeface="+mn-cs"/>
            </a:rPr>
            <a:t>(Lowitt, 2020). </a:t>
          </a:r>
        </a:p>
        <a:p>
          <a:endParaRPr lang="en-ZA" sz="1100" i="1">
            <a:solidFill>
              <a:schemeClr val="dk1"/>
            </a:solidFill>
            <a:effectLst/>
            <a:latin typeface="+mn-lt"/>
            <a:ea typeface="+mn-ea"/>
            <a:cs typeface="+mn-cs"/>
          </a:endParaRPr>
        </a:p>
        <a:p>
          <a:r>
            <a:rPr lang="en-ZA" sz="1100" b="1" i="1">
              <a:solidFill>
                <a:schemeClr val="dk1"/>
              </a:solidFill>
              <a:effectLst/>
              <a:latin typeface="+mn-lt"/>
              <a:ea typeface="+mn-ea"/>
              <a:cs typeface="+mn-cs"/>
            </a:rPr>
            <a:t>INDIRECT</a:t>
          </a:r>
          <a:r>
            <a:rPr lang="en-ZA" sz="1100" b="1" i="1" baseline="0">
              <a:solidFill>
                <a:schemeClr val="dk1"/>
              </a:solidFill>
              <a:effectLst/>
              <a:latin typeface="+mn-lt"/>
              <a:ea typeface="+mn-ea"/>
              <a:cs typeface="+mn-cs"/>
            </a:rPr>
            <a:t> EMISSIONS:</a:t>
          </a:r>
        </a:p>
        <a:p>
          <a:endParaRPr lang="en-ZA" sz="1100" i="1">
            <a:solidFill>
              <a:schemeClr val="dk1"/>
            </a:solidFill>
            <a:effectLst/>
            <a:latin typeface="+mn-lt"/>
            <a:ea typeface="+mn-ea"/>
            <a:cs typeface="+mn-cs"/>
          </a:endParaRPr>
        </a:p>
        <a:p>
          <a:r>
            <a:rPr lang="en-ZA" sz="1100">
              <a:solidFill>
                <a:schemeClr val="dk1"/>
              </a:solidFill>
              <a:effectLst/>
              <a:latin typeface="+mn-lt"/>
              <a:ea typeface="+mn-ea"/>
              <a:cs typeface="+mn-cs"/>
            </a:rPr>
            <a:t>-Electrical consumption: The electrical consumption for each was determined based on the amount of cement produced and a factor of </a:t>
          </a:r>
          <a:r>
            <a:rPr lang="en-ZA" sz="1100" b="1">
              <a:solidFill>
                <a:schemeClr val="dk1"/>
              </a:solidFill>
              <a:effectLst/>
              <a:latin typeface="+mn-lt"/>
              <a:ea typeface="+mn-ea"/>
              <a:cs typeface="+mn-cs"/>
            </a:rPr>
            <a:t>90 kWh/t cement</a:t>
          </a:r>
          <a:r>
            <a:rPr lang="en-ZA" sz="1100">
              <a:solidFill>
                <a:schemeClr val="dk1"/>
              </a:solidFill>
              <a:effectLst/>
              <a:latin typeface="+mn-lt"/>
              <a:ea typeface="+mn-ea"/>
              <a:cs typeface="+mn-cs"/>
            </a:rPr>
            <a:t>. The emissions resulting from electrical consumption were then determined using grid emission factors. The grid emission factors for the years 2016-2050 were found in the SATIMGE time series data for a 2°C (Energy Systems Research Group, 2020).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47</xdr:row>
      <xdr:rowOff>202773</xdr:rowOff>
    </xdr:from>
    <xdr:to>
      <xdr:col>2</xdr:col>
      <xdr:colOff>4302099</xdr:colOff>
      <xdr:row>58</xdr:row>
      <xdr:rowOff>182068</xdr:rowOff>
    </xdr:to>
    <xdr:pic>
      <xdr:nvPicPr>
        <xdr:cNvPr id="20" name="Picture 19">
          <a:extLst>
            <a:ext uri="{FF2B5EF4-FFF2-40B4-BE49-F238E27FC236}">
              <a16:creationId xmlns:a16="http://schemas.microsoft.com/office/drawing/2014/main" id="{C52E1C05-4011-C64F-98F4-53E28EDB27A6}"/>
            </a:ext>
          </a:extLst>
        </xdr:cNvPr>
        <xdr:cNvPicPr>
          <a:picLocks noChangeAspect="1"/>
        </xdr:cNvPicPr>
      </xdr:nvPicPr>
      <xdr:blipFill>
        <a:blip xmlns:r="http://schemas.openxmlformats.org/officeDocument/2006/relationships" r:embed="rId4"/>
        <a:stretch>
          <a:fillRect/>
        </a:stretch>
      </xdr:blipFill>
      <xdr:spPr>
        <a:xfrm>
          <a:off x="821765" y="13393697"/>
          <a:ext cx="5956300" cy="2209800"/>
        </a:xfrm>
        <a:prstGeom prst="rect">
          <a:avLst/>
        </a:prstGeom>
      </xdr:spPr>
    </xdr:pic>
    <xdr:clientData/>
  </xdr:twoCellAnchor>
  <xdr:twoCellAnchor editAs="oneCell">
    <xdr:from>
      <xdr:col>1</xdr:col>
      <xdr:colOff>0</xdr:colOff>
      <xdr:row>60</xdr:row>
      <xdr:rowOff>0</xdr:rowOff>
    </xdr:from>
    <xdr:to>
      <xdr:col>2</xdr:col>
      <xdr:colOff>4289399</xdr:colOff>
      <xdr:row>71</xdr:row>
      <xdr:rowOff>169796</xdr:rowOff>
    </xdr:to>
    <xdr:pic>
      <xdr:nvPicPr>
        <xdr:cNvPr id="21" name="Picture 20">
          <a:extLst>
            <a:ext uri="{FF2B5EF4-FFF2-40B4-BE49-F238E27FC236}">
              <a16:creationId xmlns:a16="http://schemas.microsoft.com/office/drawing/2014/main" id="{EA6B6B04-7118-FB4D-B80F-C70E2B87A478}"/>
            </a:ext>
          </a:extLst>
        </xdr:cNvPr>
        <xdr:cNvPicPr>
          <a:picLocks noChangeAspect="1"/>
        </xdr:cNvPicPr>
      </xdr:nvPicPr>
      <xdr:blipFill>
        <a:blip xmlns:r="http://schemas.openxmlformats.org/officeDocument/2006/relationships" r:embed="rId5"/>
        <a:stretch>
          <a:fillRect/>
        </a:stretch>
      </xdr:blipFill>
      <xdr:spPr>
        <a:xfrm>
          <a:off x="821765" y="15826975"/>
          <a:ext cx="5943600" cy="2400300"/>
        </a:xfrm>
        <a:prstGeom prst="rect">
          <a:avLst/>
        </a:prstGeom>
      </xdr:spPr>
    </xdr:pic>
    <xdr:clientData/>
  </xdr:twoCellAnchor>
  <xdr:twoCellAnchor editAs="oneCell">
    <xdr:from>
      <xdr:col>1</xdr:col>
      <xdr:colOff>0</xdr:colOff>
      <xdr:row>74</xdr:row>
      <xdr:rowOff>202773</xdr:rowOff>
    </xdr:from>
    <xdr:to>
      <xdr:col>2</xdr:col>
      <xdr:colOff>4479899</xdr:colOff>
      <xdr:row>81</xdr:row>
      <xdr:rowOff>167661</xdr:rowOff>
    </xdr:to>
    <xdr:pic>
      <xdr:nvPicPr>
        <xdr:cNvPr id="22" name="Picture 21">
          <a:extLst>
            <a:ext uri="{FF2B5EF4-FFF2-40B4-BE49-F238E27FC236}">
              <a16:creationId xmlns:a16="http://schemas.microsoft.com/office/drawing/2014/main" id="{AC2F8997-F895-8D44-A5FE-6EC4C6FEB88B}"/>
            </a:ext>
          </a:extLst>
        </xdr:cNvPr>
        <xdr:cNvPicPr>
          <a:picLocks noChangeAspect="1"/>
        </xdr:cNvPicPr>
      </xdr:nvPicPr>
      <xdr:blipFill>
        <a:blip xmlns:r="http://schemas.openxmlformats.org/officeDocument/2006/relationships" r:embed="rId6"/>
        <a:stretch>
          <a:fillRect/>
        </a:stretch>
      </xdr:blipFill>
      <xdr:spPr>
        <a:xfrm>
          <a:off x="821765" y="18868571"/>
          <a:ext cx="6134100" cy="1384300"/>
        </a:xfrm>
        <a:prstGeom prst="rect">
          <a:avLst/>
        </a:prstGeom>
      </xdr:spPr>
    </xdr:pic>
    <xdr:clientData/>
  </xdr:twoCellAnchor>
  <xdr:twoCellAnchor editAs="oneCell">
    <xdr:from>
      <xdr:col>1</xdr:col>
      <xdr:colOff>0</xdr:colOff>
      <xdr:row>82</xdr:row>
      <xdr:rowOff>0</xdr:rowOff>
    </xdr:from>
    <xdr:to>
      <xdr:col>2</xdr:col>
      <xdr:colOff>4263999</xdr:colOff>
      <xdr:row>87</xdr:row>
      <xdr:rowOff>192634</xdr:rowOff>
    </xdr:to>
    <xdr:pic>
      <xdr:nvPicPr>
        <xdr:cNvPr id="23" name="Picture 22">
          <a:extLst>
            <a:ext uri="{FF2B5EF4-FFF2-40B4-BE49-F238E27FC236}">
              <a16:creationId xmlns:a16="http://schemas.microsoft.com/office/drawing/2014/main" id="{57EF3755-AD41-8E49-852F-CE37675D1F66}"/>
            </a:ext>
          </a:extLst>
        </xdr:cNvPr>
        <xdr:cNvPicPr>
          <a:picLocks noChangeAspect="1"/>
        </xdr:cNvPicPr>
      </xdr:nvPicPr>
      <xdr:blipFill>
        <a:blip xmlns:r="http://schemas.openxmlformats.org/officeDocument/2006/relationships" r:embed="rId7"/>
        <a:stretch>
          <a:fillRect/>
        </a:stretch>
      </xdr:blipFill>
      <xdr:spPr>
        <a:xfrm>
          <a:off x="821765" y="20287983"/>
          <a:ext cx="5918200" cy="1206500"/>
        </a:xfrm>
        <a:prstGeom prst="rect">
          <a:avLst/>
        </a:prstGeom>
      </xdr:spPr>
    </xdr:pic>
    <xdr:clientData/>
  </xdr:twoCellAnchor>
  <xdr:twoCellAnchor editAs="oneCell">
    <xdr:from>
      <xdr:col>1</xdr:col>
      <xdr:colOff>128067</xdr:colOff>
      <xdr:row>81</xdr:row>
      <xdr:rowOff>192100</xdr:rowOff>
    </xdr:from>
    <xdr:to>
      <xdr:col>2</xdr:col>
      <xdr:colOff>4392066</xdr:colOff>
      <xdr:row>87</xdr:row>
      <xdr:rowOff>181961</xdr:rowOff>
    </xdr:to>
    <xdr:pic>
      <xdr:nvPicPr>
        <xdr:cNvPr id="24" name="Picture 23">
          <a:extLst>
            <a:ext uri="{FF2B5EF4-FFF2-40B4-BE49-F238E27FC236}">
              <a16:creationId xmlns:a16="http://schemas.microsoft.com/office/drawing/2014/main" id="{CA42511A-C824-B74D-BC4C-16BA53DFC2F9}"/>
            </a:ext>
          </a:extLst>
        </xdr:cNvPr>
        <xdr:cNvPicPr>
          <a:picLocks noChangeAspect="1"/>
        </xdr:cNvPicPr>
      </xdr:nvPicPr>
      <xdr:blipFill>
        <a:blip xmlns:r="http://schemas.openxmlformats.org/officeDocument/2006/relationships" r:embed="rId7"/>
        <a:stretch>
          <a:fillRect/>
        </a:stretch>
      </xdr:blipFill>
      <xdr:spPr>
        <a:xfrm>
          <a:off x="949832" y="20277310"/>
          <a:ext cx="5918200" cy="1206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8</xdr:col>
      <xdr:colOff>654379</xdr:colOff>
      <xdr:row>23</xdr:row>
      <xdr:rowOff>141020</xdr:rowOff>
    </xdr:from>
    <xdr:to>
      <xdr:col>19</xdr:col>
      <xdr:colOff>51954</xdr:colOff>
      <xdr:row>36</xdr:row>
      <xdr:rowOff>495400</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1"/>
        <a:srcRect l="31683" t="20363" r="31975" b="8605"/>
        <a:stretch/>
      </xdr:blipFill>
      <xdr:spPr>
        <a:xfrm>
          <a:off x="11963152" y="23970838"/>
          <a:ext cx="11693484" cy="1291006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bin"/><Relationship Id="rId1" Type="http://schemas.openxmlformats.org/officeDocument/2006/relationships/hyperlink" Target="https://www.afrisam.co.za/uploads/documents/Cementitious_materials_for_concrete.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7" tint="0.39997558519241921"/>
  </sheetPr>
  <dimension ref="A1:D28"/>
  <sheetViews>
    <sheetView workbookViewId="0">
      <selection activeCell="O41" sqref="O41"/>
    </sheetView>
  </sheetViews>
  <sheetFormatPr defaultColWidth="11" defaultRowHeight="15.75"/>
  <cols>
    <col min="1" max="1" width="15.875" customWidth="1"/>
    <col min="2" max="3" width="20" bestFit="1" customWidth="1"/>
    <col min="4" max="4" width="10.875" bestFit="1" customWidth="1"/>
  </cols>
  <sheetData>
    <row r="1" spans="1:4">
      <c r="B1" s="62" t="s">
        <v>11</v>
      </c>
      <c r="C1" s="63"/>
      <c r="D1" s="64"/>
    </row>
    <row r="2" spans="1:4">
      <c r="B2" s="4" t="s">
        <v>8</v>
      </c>
      <c r="C2" s="4" t="s">
        <v>10</v>
      </c>
      <c r="D2" s="4" t="s">
        <v>9</v>
      </c>
    </row>
    <row r="3" spans="1:4" ht="31.5">
      <c r="A3" s="1" t="s">
        <v>0</v>
      </c>
      <c r="B3" s="3"/>
      <c r="C3" s="3"/>
      <c r="D3" s="3"/>
    </row>
    <row r="4" spans="1:4" ht="31.5">
      <c r="A4" s="5" t="s">
        <v>1</v>
      </c>
      <c r="B4" s="3"/>
      <c r="C4" s="3"/>
      <c r="D4" s="3"/>
    </row>
    <row r="5" spans="1:4" ht="31.5">
      <c r="A5" s="5" t="s">
        <v>2</v>
      </c>
      <c r="B5" s="3"/>
      <c r="C5" s="3"/>
      <c r="D5" s="3"/>
    </row>
    <row r="6" spans="1:4">
      <c r="A6" s="5" t="s">
        <v>3</v>
      </c>
      <c r="B6" s="3"/>
      <c r="C6" s="3"/>
      <c r="D6" s="3"/>
    </row>
    <row r="7" spans="1:4" ht="47.25">
      <c r="A7" s="2" t="s">
        <v>4</v>
      </c>
      <c r="B7" s="3"/>
      <c r="C7" s="3"/>
      <c r="D7" s="3"/>
    </row>
    <row r="8" spans="1:4" ht="47.25">
      <c r="A8" s="5" t="s">
        <v>6</v>
      </c>
      <c r="B8" s="3"/>
      <c r="C8" s="3"/>
      <c r="D8" s="3"/>
    </row>
    <row r="9" spans="1:4" ht="31.5">
      <c r="A9" s="5" t="s">
        <v>7</v>
      </c>
      <c r="B9" s="3"/>
      <c r="C9" s="3"/>
      <c r="D9" s="3"/>
    </row>
    <row r="11" spans="1:4">
      <c r="A11" s="6"/>
      <c r="B11" s="6"/>
      <c r="C11" s="6"/>
      <c r="D11" s="6"/>
    </row>
    <row r="12" spans="1:4">
      <c r="A12" s="6"/>
      <c r="B12" s="6"/>
      <c r="C12" s="6"/>
      <c r="D12" s="6"/>
    </row>
    <row r="13" spans="1:4">
      <c r="A13" s="6"/>
      <c r="B13" s="6"/>
      <c r="C13" s="6"/>
      <c r="D13" s="6"/>
    </row>
    <row r="14" spans="1:4">
      <c r="A14" s="6"/>
      <c r="B14" s="6"/>
      <c r="C14" s="6"/>
      <c r="D14" s="6"/>
    </row>
    <row r="15" spans="1:4">
      <c r="A15" s="6"/>
      <c r="B15" s="6"/>
      <c r="C15" s="6"/>
      <c r="D15" s="6"/>
    </row>
    <row r="16" spans="1:4">
      <c r="A16" s="6"/>
      <c r="B16" s="6"/>
      <c r="C16" s="6"/>
      <c r="D16" s="6"/>
    </row>
    <row r="17" spans="1:4">
      <c r="A17" s="6"/>
      <c r="B17" s="6"/>
      <c r="C17" s="6"/>
      <c r="D17" s="6"/>
    </row>
    <row r="18" spans="1:4">
      <c r="A18" s="6"/>
      <c r="B18" s="6"/>
      <c r="C18" s="6"/>
      <c r="D18" s="6"/>
    </row>
    <row r="19" spans="1:4">
      <c r="A19" s="6"/>
      <c r="B19" s="6"/>
      <c r="C19" s="6"/>
      <c r="D19" s="6"/>
    </row>
    <row r="20" spans="1:4">
      <c r="A20" s="6"/>
      <c r="B20" s="6"/>
      <c r="C20" s="6"/>
      <c r="D20" s="6"/>
    </row>
    <row r="21" spans="1:4">
      <c r="A21" s="6"/>
      <c r="B21" s="6"/>
      <c r="C21" s="6"/>
      <c r="D21" s="6"/>
    </row>
    <row r="22" spans="1:4">
      <c r="A22" s="6"/>
      <c r="B22" s="6"/>
      <c r="C22" s="6"/>
      <c r="D22" s="6"/>
    </row>
    <row r="23" spans="1:4">
      <c r="A23" s="6"/>
      <c r="B23" s="6"/>
      <c r="C23" s="6"/>
      <c r="D23" s="6"/>
    </row>
    <row r="24" spans="1:4">
      <c r="A24" s="6"/>
      <c r="B24" s="6"/>
      <c r="C24" s="6"/>
      <c r="D24" s="6"/>
    </row>
    <row r="25" spans="1:4">
      <c r="A25" s="6"/>
      <c r="B25" s="6"/>
      <c r="C25" s="6"/>
      <c r="D25" s="6"/>
    </row>
    <row r="26" spans="1:4">
      <c r="A26" s="6"/>
      <c r="B26" s="6"/>
      <c r="C26" s="6"/>
      <c r="D26" s="6"/>
    </row>
    <row r="27" spans="1:4">
      <c r="A27" s="6"/>
      <c r="B27" s="6"/>
      <c r="C27" s="6"/>
      <c r="D27" s="6"/>
    </row>
    <row r="28" spans="1:4">
      <c r="A28" s="6"/>
      <c r="B28" s="6"/>
      <c r="C28" s="6"/>
      <c r="D28" s="6"/>
    </row>
  </sheetData>
  <mergeCells count="1">
    <mergeCell ref="B1:D1"/>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442D1-977C-4E24-83BA-D9D725A207CB}">
  <dimension ref="B2:R21"/>
  <sheetViews>
    <sheetView tabSelected="1" workbookViewId="0">
      <selection activeCell="G22" sqref="G22"/>
    </sheetView>
  </sheetViews>
  <sheetFormatPr defaultRowHeight="15.75"/>
  <cols>
    <col min="2" max="2" width="23.25" customWidth="1"/>
    <col min="3" max="5" width="17.625" customWidth="1"/>
    <col min="6" max="6" width="18.625" customWidth="1"/>
  </cols>
  <sheetData>
    <row r="2" spans="2:17">
      <c r="G2" s="104"/>
      <c r="H2" s="106" t="s">
        <v>148</v>
      </c>
      <c r="I2" s="107"/>
      <c r="J2" s="108"/>
      <c r="K2" s="106" t="s">
        <v>211</v>
      </c>
      <c r="L2" s="107"/>
      <c r="M2" s="108"/>
      <c r="N2" s="106" t="s">
        <v>212</v>
      </c>
      <c r="O2" s="107"/>
      <c r="P2" s="107"/>
    </row>
    <row r="3" spans="2:17">
      <c r="G3" s="103">
        <v>2017</v>
      </c>
      <c r="H3" s="102">
        <v>2020</v>
      </c>
      <c r="I3" s="102">
        <v>2030</v>
      </c>
      <c r="J3" s="103">
        <v>2050</v>
      </c>
      <c r="K3" s="102">
        <v>2020</v>
      </c>
      <c r="L3" s="102">
        <v>2030</v>
      </c>
      <c r="M3" s="103">
        <v>2050</v>
      </c>
      <c r="N3" s="102">
        <v>2020</v>
      </c>
      <c r="O3" s="102">
        <v>2030</v>
      </c>
      <c r="P3" s="103">
        <v>2050</v>
      </c>
    </row>
    <row r="4" spans="2:17">
      <c r="F4" s="115" t="s">
        <v>218</v>
      </c>
      <c r="G4" s="116">
        <v>0.28999999999999998</v>
      </c>
      <c r="H4" s="116">
        <v>0.3</v>
      </c>
      <c r="I4" s="116">
        <v>0.3</v>
      </c>
      <c r="J4" s="116">
        <v>0.3</v>
      </c>
      <c r="K4" s="116">
        <f>H4</f>
        <v>0.3</v>
      </c>
      <c r="L4" s="116">
        <v>0.4</v>
      </c>
      <c r="M4" s="116">
        <v>0.5</v>
      </c>
      <c r="N4" s="116">
        <f>K4</f>
        <v>0.3</v>
      </c>
      <c r="O4" s="116">
        <v>0.5</v>
      </c>
      <c r="P4" s="116">
        <v>0.6</v>
      </c>
    </row>
    <row r="5" spans="2:17">
      <c r="H5" t="s">
        <v>215</v>
      </c>
      <c r="L5" t="s">
        <v>216</v>
      </c>
      <c r="O5" t="s">
        <v>217</v>
      </c>
    </row>
    <row r="6" spans="2:17">
      <c r="B6" t="s">
        <v>226</v>
      </c>
    </row>
    <row r="7" spans="2:17">
      <c r="B7" s="119"/>
      <c r="C7" s="120"/>
      <c r="D7" s="120"/>
      <c r="E7" s="112"/>
      <c r="G7" s="105" t="s">
        <v>225</v>
      </c>
      <c r="H7" s="105"/>
      <c r="I7" s="105"/>
      <c r="J7" s="105"/>
      <c r="K7" s="105"/>
      <c r="L7" s="105"/>
      <c r="M7" s="105"/>
      <c r="N7" s="105"/>
      <c r="O7" s="105"/>
      <c r="P7" s="105"/>
    </row>
    <row r="8" spans="2:17">
      <c r="B8" s="121"/>
      <c r="C8" s="110"/>
      <c r="D8" s="110" t="s">
        <v>213</v>
      </c>
      <c r="E8" s="99" t="s">
        <v>214</v>
      </c>
      <c r="G8" s="103">
        <v>2017</v>
      </c>
      <c r="H8" s="102">
        <v>2020</v>
      </c>
      <c r="I8" s="102">
        <v>2030</v>
      </c>
      <c r="J8" s="103">
        <v>2050</v>
      </c>
      <c r="K8" s="102">
        <v>2020</v>
      </c>
      <c r="L8" s="102">
        <v>2030</v>
      </c>
      <c r="M8" s="103">
        <v>2050</v>
      </c>
      <c r="N8" s="102">
        <v>2020</v>
      </c>
      <c r="O8" s="102">
        <v>2030</v>
      </c>
      <c r="P8" s="103">
        <v>2050</v>
      </c>
    </row>
    <row r="9" spans="2:17" ht="21">
      <c r="B9" s="49" t="s">
        <v>184</v>
      </c>
      <c r="C9" s="49" t="s">
        <v>189</v>
      </c>
      <c r="D9" s="110"/>
      <c r="E9" s="99"/>
      <c r="G9" s="99"/>
      <c r="J9" s="112"/>
      <c r="M9" s="112"/>
      <c r="P9" s="112"/>
    </row>
    <row r="10" spans="2:17" ht="18.75">
      <c r="B10" s="50" t="s">
        <v>185</v>
      </c>
      <c r="C10" s="50">
        <v>1008</v>
      </c>
      <c r="D10" s="111">
        <v>0.95</v>
      </c>
      <c r="E10" s="109">
        <f>D10</f>
        <v>0.95</v>
      </c>
      <c r="G10" s="99"/>
      <c r="H10" s="117">
        <f t="shared" ref="H10:J13" si="0">MIN($E10/H$4,1)</f>
        <v>1</v>
      </c>
      <c r="I10" s="117">
        <f t="shared" si="0"/>
        <v>1</v>
      </c>
      <c r="J10" s="114">
        <f t="shared" si="0"/>
        <v>1</v>
      </c>
      <c r="K10" s="113">
        <f t="shared" ref="K10:K13" si="1">MIN($E10/K$4,1)</f>
        <v>1</v>
      </c>
      <c r="L10" s="113">
        <f>MIN($E10/L$4,1)</f>
        <v>1</v>
      </c>
      <c r="M10" s="114">
        <f>MIN($E10/M$4,1)</f>
        <v>1</v>
      </c>
      <c r="N10" s="113">
        <f t="shared" ref="N10:P13" si="2">MIN($E10/N$4,1)</f>
        <v>1</v>
      </c>
      <c r="O10" s="113">
        <f t="shared" si="2"/>
        <v>1</v>
      </c>
      <c r="P10" s="114">
        <f t="shared" si="2"/>
        <v>1</v>
      </c>
    </row>
    <row r="11" spans="2:17" ht="18.75">
      <c r="B11" s="50" t="s">
        <v>186</v>
      </c>
      <c r="C11" s="50">
        <v>692</v>
      </c>
      <c r="D11" s="111">
        <v>0.35</v>
      </c>
      <c r="E11" s="109">
        <v>0.68</v>
      </c>
      <c r="G11" s="99"/>
      <c r="H11" s="117">
        <f t="shared" si="0"/>
        <v>1</v>
      </c>
      <c r="I11" s="117">
        <f t="shared" si="0"/>
        <v>1</v>
      </c>
      <c r="J11" s="114">
        <f t="shared" si="0"/>
        <v>1</v>
      </c>
      <c r="K11" s="113">
        <f t="shared" si="1"/>
        <v>1</v>
      </c>
      <c r="L11" s="113">
        <f>MIN($E11/L$4,1)</f>
        <v>1</v>
      </c>
      <c r="M11" s="114">
        <f>MIN(E11/M$4,1)</f>
        <v>1</v>
      </c>
      <c r="N11" s="113">
        <f t="shared" si="2"/>
        <v>1</v>
      </c>
      <c r="O11" s="113">
        <f t="shared" si="2"/>
        <v>1</v>
      </c>
      <c r="P11" s="114">
        <f t="shared" si="2"/>
        <v>1</v>
      </c>
    </row>
    <row r="12" spans="2:17" ht="18.75">
      <c r="B12" s="50" t="s">
        <v>187</v>
      </c>
      <c r="C12" s="50">
        <v>1065</v>
      </c>
      <c r="D12" s="110"/>
      <c r="E12" s="109">
        <v>0.4</v>
      </c>
      <c r="G12" s="99"/>
      <c r="H12" s="117">
        <f t="shared" si="0"/>
        <v>1</v>
      </c>
      <c r="I12" s="117">
        <f t="shared" si="0"/>
        <v>1</v>
      </c>
      <c r="J12" s="114">
        <f t="shared" si="0"/>
        <v>1</v>
      </c>
      <c r="K12" s="113">
        <f t="shared" si="1"/>
        <v>1</v>
      </c>
      <c r="L12" s="113">
        <f>MIN($E12/L$4,1)</f>
        <v>1</v>
      </c>
      <c r="M12" s="114">
        <f>MIN(E12/M$4,1)</f>
        <v>0.8</v>
      </c>
      <c r="N12" s="113">
        <f t="shared" si="2"/>
        <v>1</v>
      </c>
      <c r="O12" s="113">
        <f t="shared" si="2"/>
        <v>0.8</v>
      </c>
      <c r="P12" s="114">
        <f t="shared" si="2"/>
        <v>0.66666666666666674</v>
      </c>
    </row>
    <row r="13" spans="2:17" ht="18.75">
      <c r="B13" s="50" t="s">
        <v>188</v>
      </c>
      <c r="C13" s="50">
        <v>1300</v>
      </c>
      <c r="D13" s="110"/>
      <c r="E13" s="109">
        <v>1</v>
      </c>
      <c r="G13" s="99"/>
      <c r="H13" s="117">
        <f t="shared" si="0"/>
        <v>1</v>
      </c>
      <c r="I13" s="117">
        <f t="shared" si="0"/>
        <v>1</v>
      </c>
      <c r="J13" s="114">
        <f t="shared" si="0"/>
        <v>1</v>
      </c>
      <c r="K13" s="113">
        <f t="shared" si="1"/>
        <v>1</v>
      </c>
      <c r="L13" s="113">
        <f>MIN($E13/L$4,1)</f>
        <v>1</v>
      </c>
      <c r="M13" s="114">
        <f>MIN($E13/M$4,1)</f>
        <v>1</v>
      </c>
      <c r="N13" s="113">
        <f t="shared" si="2"/>
        <v>1</v>
      </c>
      <c r="O13" s="113">
        <f t="shared" si="2"/>
        <v>1</v>
      </c>
      <c r="P13" s="114">
        <f t="shared" si="2"/>
        <v>1</v>
      </c>
    </row>
    <row r="14" spans="2:17">
      <c r="B14" s="121"/>
      <c r="C14" s="110"/>
      <c r="D14" s="110"/>
      <c r="E14" s="99"/>
    </row>
    <row r="15" spans="2:17">
      <c r="B15" s="122"/>
      <c r="C15" s="101"/>
      <c r="D15" s="101"/>
      <c r="E15" s="100"/>
      <c r="P15" t="s">
        <v>224</v>
      </c>
    </row>
    <row r="16" spans="2:17">
      <c r="P16">
        <v>5</v>
      </c>
      <c r="Q16" t="s">
        <v>219</v>
      </c>
    </row>
    <row r="17" spans="16:18">
      <c r="P17">
        <f>P16*(1-P4)</f>
        <v>2</v>
      </c>
      <c r="Q17" t="s">
        <v>220</v>
      </c>
    </row>
    <row r="18" spans="16:18">
      <c r="P18">
        <f>P16-P17</f>
        <v>3</v>
      </c>
      <c r="Q18" t="s">
        <v>221</v>
      </c>
    </row>
    <row r="20" spans="16:18">
      <c r="P20">
        <f>P18*P12</f>
        <v>2</v>
      </c>
      <c r="Q20" s="118" t="s">
        <v>223</v>
      </c>
    </row>
    <row r="21" spans="16:18">
      <c r="Q21" s="117">
        <f>P20/P16</f>
        <v>0.4</v>
      </c>
      <c r="R21" t="s">
        <v>222</v>
      </c>
    </row>
  </sheetData>
  <mergeCells count="4">
    <mergeCell ref="G7:P7"/>
    <mergeCell ref="N2:P2"/>
    <mergeCell ref="K2:M2"/>
    <mergeCell ref="H2:J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4"/>
  </sheetPr>
  <dimension ref="A1:F1"/>
  <sheetViews>
    <sheetView workbookViewId="0">
      <selection activeCell="J10" sqref="J10"/>
    </sheetView>
  </sheetViews>
  <sheetFormatPr defaultColWidth="11" defaultRowHeight="15.75"/>
  <cols>
    <col min="1" max="1" width="13.5" customWidth="1"/>
  </cols>
  <sheetData>
    <row r="1" spans="1:6" ht="36">
      <c r="A1" s="65" t="s">
        <v>12</v>
      </c>
      <c r="B1" s="65"/>
      <c r="C1" s="65"/>
      <c r="D1" s="65"/>
      <c r="E1" s="65"/>
      <c r="F1" s="65"/>
    </row>
  </sheetData>
  <mergeCells count="1">
    <mergeCell ref="A1:F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5"/>
  </sheetPr>
  <dimension ref="A1:K18"/>
  <sheetViews>
    <sheetView zoomScaleNormal="100" workbookViewId="0">
      <selection activeCell="I8" sqref="I8"/>
    </sheetView>
  </sheetViews>
  <sheetFormatPr defaultColWidth="11" defaultRowHeight="15.75"/>
  <cols>
    <col min="6" max="6" width="10.875" customWidth="1"/>
  </cols>
  <sheetData>
    <row r="1" spans="1:11" ht="36">
      <c r="A1" s="65" t="s">
        <v>13</v>
      </c>
      <c r="B1" s="65"/>
      <c r="C1" s="65"/>
      <c r="D1" s="65"/>
      <c r="E1" s="65"/>
      <c r="F1" s="65"/>
      <c r="G1" s="65"/>
      <c r="H1" s="65"/>
      <c r="I1" s="65"/>
      <c r="J1" s="65"/>
      <c r="K1" s="65"/>
    </row>
    <row r="18" spans="9:9">
      <c r="I18" t="s">
        <v>14</v>
      </c>
    </row>
  </sheetData>
  <mergeCells count="1">
    <mergeCell ref="A1:K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7" tint="0.79998168889431442"/>
  </sheetPr>
  <dimension ref="A1:F1"/>
  <sheetViews>
    <sheetView zoomScale="99" workbookViewId="0">
      <selection activeCell="J42" sqref="J42"/>
    </sheetView>
  </sheetViews>
  <sheetFormatPr defaultColWidth="11" defaultRowHeight="15.75"/>
  <sheetData>
    <row r="1" spans="1:6" ht="36">
      <c r="A1" s="65" t="s">
        <v>15</v>
      </c>
      <c r="B1" s="65"/>
      <c r="C1" s="65"/>
      <c r="D1" s="65"/>
      <c r="E1" s="65"/>
      <c r="F1" s="65"/>
    </row>
  </sheetData>
  <mergeCells count="1">
    <mergeCell ref="A1:F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3"/>
  </sheetPr>
  <dimension ref="A1:J42"/>
  <sheetViews>
    <sheetView zoomScale="87" zoomScaleNormal="100" workbookViewId="0">
      <selection activeCell="B42" sqref="B32:F42"/>
    </sheetView>
  </sheetViews>
  <sheetFormatPr defaultColWidth="11" defaultRowHeight="15.75"/>
  <cols>
    <col min="2" max="2" width="27.5" customWidth="1"/>
    <col min="3" max="3" width="17.5" customWidth="1"/>
    <col min="4" max="4" width="26.875" customWidth="1"/>
    <col min="6" max="6" width="26.125" customWidth="1"/>
  </cols>
  <sheetData>
    <row r="1" spans="1:10" ht="36">
      <c r="A1" s="65" t="s">
        <v>16</v>
      </c>
      <c r="B1" s="65"/>
      <c r="C1" s="65"/>
      <c r="D1" s="65"/>
      <c r="E1" s="65"/>
      <c r="F1" s="65"/>
      <c r="G1" s="65"/>
      <c r="H1" s="65"/>
      <c r="I1" s="65"/>
      <c r="J1" s="65"/>
    </row>
    <row r="32" spans="2:6">
      <c r="B32" s="68" t="s">
        <v>17</v>
      </c>
      <c r="C32" s="68" t="s">
        <v>18</v>
      </c>
      <c r="D32" s="68" t="s">
        <v>19</v>
      </c>
      <c r="E32" s="68" t="s">
        <v>20</v>
      </c>
      <c r="F32" s="68" t="s">
        <v>21</v>
      </c>
    </row>
    <row r="33" spans="2:6">
      <c r="B33" s="68"/>
      <c r="C33" s="68"/>
      <c r="D33" s="68"/>
      <c r="E33" s="68"/>
      <c r="F33" s="68"/>
    </row>
    <row r="34" spans="2:6">
      <c r="B34" s="66" t="s">
        <v>22</v>
      </c>
      <c r="C34" s="66" t="s">
        <v>23</v>
      </c>
      <c r="D34" s="66" t="s">
        <v>24</v>
      </c>
      <c r="E34" s="66" t="s">
        <v>25</v>
      </c>
      <c r="F34" s="66" t="s">
        <v>26</v>
      </c>
    </row>
    <row r="35" spans="2:6">
      <c r="B35" s="66"/>
      <c r="C35" s="66"/>
      <c r="D35" s="66"/>
      <c r="E35" s="66"/>
      <c r="F35" s="66"/>
    </row>
    <row r="36" spans="2:6">
      <c r="B36" s="66" t="s">
        <v>27</v>
      </c>
      <c r="C36" s="66" t="s">
        <v>28</v>
      </c>
      <c r="D36" s="66" t="s">
        <v>29</v>
      </c>
      <c r="E36" s="66" t="s">
        <v>30</v>
      </c>
      <c r="F36" s="66" t="s">
        <v>31</v>
      </c>
    </row>
    <row r="37" spans="2:6">
      <c r="B37" s="66"/>
      <c r="C37" s="66"/>
      <c r="D37" s="66"/>
      <c r="E37" s="66"/>
      <c r="F37" s="66"/>
    </row>
    <row r="38" spans="2:6">
      <c r="B38" s="66" t="s">
        <v>32</v>
      </c>
      <c r="C38" s="66" t="s">
        <v>33</v>
      </c>
      <c r="D38" s="66" t="s">
        <v>34</v>
      </c>
      <c r="E38" s="66" t="s">
        <v>35</v>
      </c>
      <c r="F38" s="66" t="s">
        <v>36</v>
      </c>
    </row>
    <row r="39" spans="2:6">
      <c r="B39" s="66"/>
      <c r="C39" s="66"/>
      <c r="D39" s="66"/>
      <c r="E39" s="66"/>
      <c r="F39" s="66"/>
    </row>
    <row r="40" spans="2:6">
      <c r="B40" s="66" t="s">
        <v>37</v>
      </c>
      <c r="C40" s="67" t="s">
        <v>41</v>
      </c>
      <c r="D40" s="67" t="s">
        <v>41</v>
      </c>
      <c r="E40" s="67" t="s">
        <v>38</v>
      </c>
      <c r="F40" s="67" t="s">
        <v>42</v>
      </c>
    </row>
    <row r="41" spans="2:6">
      <c r="B41" s="66"/>
      <c r="C41" s="67"/>
      <c r="D41" s="67"/>
      <c r="E41" s="67"/>
      <c r="F41" s="67"/>
    </row>
    <row r="42" spans="2:6">
      <c r="B42" s="7" t="s">
        <v>39</v>
      </c>
      <c r="C42" s="7" t="s">
        <v>40</v>
      </c>
      <c r="D42" s="7" t="s">
        <v>40</v>
      </c>
      <c r="E42" s="7" t="s">
        <v>40</v>
      </c>
      <c r="F42" s="7">
        <v>0.65</v>
      </c>
    </row>
  </sheetData>
  <mergeCells count="26">
    <mergeCell ref="A1:J1"/>
    <mergeCell ref="B32:B33"/>
    <mergeCell ref="C32:C33"/>
    <mergeCell ref="D32:D33"/>
    <mergeCell ref="E32:E33"/>
    <mergeCell ref="F32:F33"/>
    <mergeCell ref="B36:B37"/>
    <mergeCell ref="C36:C37"/>
    <mergeCell ref="D36:D37"/>
    <mergeCell ref="E36:E37"/>
    <mergeCell ref="F36:F37"/>
    <mergeCell ref="B34:B35"/>
    <mergeCell ref="C34:C35"/>
    <mergeCell ref="D34:D35"/>
    <mergeCell ref="E34:E35"/>
    <mergeCell ref="F34:F35"/>
    <mergeCell ref="B40:B41"/>
    <mergeCell ref="C40:C41"/>
    <mergeCell ref="D40:D41"/>
    <mergeCell ref="E40:E41"/>
    <mergeCell ref="F40:F41"/>
    <mergeCell ref="B38:B39"/>
    <mergeCell ref="C38:C39"/>
    <mergeCell ref="D38:D39"/>
    <mergeCell ref="E38:E39"/>
    <mergeCell ref="F38:F39"/>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9" tint="-0.249977111117893"/>
  </sheetPr>
  <dimension ref="A1:C45"/>
  <sheetViews>
    <sheetView workbookViewId="0">
      <selection activeCell="C13" sqref="C13"/>
    </sheetView>
  </sheetViews>
  <sheetFormatPr defaultColWidth="11" defaultRowHeight="15.75"/>
  <cols>
    <col min="1" max="1" width="37.125" bestFit="1" customWidth="1"/>
    <col min="2" max="2" width="60.125" bestFit="1" customWidth="1"/>
    <col min="3" max="3" width="22.375" bestFit="1" customWidth="1"/>
  </cols>
  <sheetData>
    <row r="1" spans="1:3">
      <c r="A1" t="s">
        <v>43</v>
      </c>
    </row>
    <row r="3" spans="1:3">
      <c r="A3" s="69" t="s">
        <v>60</v>
      </c>
      <c r="B3" s="70"/>
      <c r="C3" s="71"/>
    </row>
    <row r="4" spans="1:3">
      <c r="A4" s="73" t="s">
        <v>44</v>
      </c>
      <c r="B4" s="74"/>
      <c r="C4" s="75"/>
    </row>
    <row r="5" spans="1:3">
      <c r="A5" s="72" t="s">
        <v>45</v>
      </c>
      <c r="B5" s="8" t="s">
        <v>46</v>
      </c>
      <c r="C5" s="72" t="s">
        <v>49</v>
      </c>
    </row>
    <row r="6" spans="1:3">
      <c r="A6" s="72"/>
      <c r="B6" s="8" t="s">
        <v>47</v>
      </c>
      <c r="C6" s="72"/>
    </row>
    <row r="7" spans="1:3">
      <c r="A7" s="72"/>
      <c r="B7" s="8" t="s">
        <v>48</v>
      </c>
      <c r="C7" s="72"/>
    </row>
    <row r="8" spans="1:3">
      <c r="A8" s="72"/>
      <c r="B8" s="9"/>
      <c r="C8" s="72"/>
    </row>
    <row r="9" spans="1:3">
      <c r="A9" s="72" t="s">
        <v>50</v>
      </c>
      <c r="B9" s="72" t="s">
        <v>51</v>
      </c>
      <c r="C9" s="8" t="s">
        <v>52</v>
      </c>
    </row>
    <row r="10" spans="1:3">
      <c r="A10" s="72"/>
      <c r="B10" s="72"/>
      <c r="C10" s="8" t="s">
        <v>53</v>
      </c>
    </row>
    <row r="11" spans="1:3">
      <c r="A11" s="72"/>
      <c r="B11" s="72"/>
      <c r="C11" s="9"/>
    </row>
    <row r="12" spans="1:3">
      <c r="A12" s="72" t="s">
        <v>54</v>
      </c>
      <c r="B12" s="8" t="s">
        <v>55</v>
      </c>
      <c r="C12" s="8" t="s">
        <v>58</v>
      </c>
    </row>
    <row r="13" spans="1:3">
      <c r="A13" s="72"/>
      <c r="B13" s="8" t="s">
        <v>56</v>
      </c>
      <c r="C13" s="8" t="s">
        <v>59</v>
      </c>
    </row>
    <row r="14" spans="1:3">
      <c r="A14" s="72"/>
      <c r="B14" s="8" t="s">
        <v>57</v>
      </c>
      <c r="C14" s="9"/>
    </row>
    <row r="15" spans="1:3">
      <c r="A15" s="72"/>
      <c r="B15" s="9"/>
      <c r="C15" s="9"/>
    </row>
    <row r="29" spans="1:3">
      <c r="A29" t="s">
        <v>69</v>
      </c>
    </row>
    <row r="30" spans="1:3">
      <c r="A30" s="69" t="s">
        <v>60</v>
      </c>
      <c r="B30" s="70"/>
      <c r="C30" s="71"/>
    </row>
    <row r="31" spans="1:3">
      <c r="A31" s="73" t="s">
        <v>61</v>
      </c>
      <c r="B31" s="74"/>
      <c r="C31" s="75"/>
    </row>
    <row r="32" spans="1:3">
      <c r="A32" s="72" t="s">
        <v>62</v>
      </c>
      <c r="B32" s="72" t="s">
        <v>63</v>
      </c>
      <c r="C32" s="8" t="s">
        <v>52</v>
      </c>
    </row>
    <row r="33" spans="1:3">
      <c r="A33" s="72"/>
      <c r="B33" s="72"/>
      <c r="C33" s="8" t="s">
        <v>64</v>
      </c>
    </row>
    <row r="34" spans="1:3">
      <c r="A34" s="72"/>
      <c r="B34" s="72"/>
      <c r="C34" s="8" t="s">
        <v>65</v>
      </c>
    </row>
    <row r="35" spans="1:3">
      <c r="A35" s="72"/>
      <c r="B35" s="72"/>
      <c r="C35" s="9"/>
    </row>
    <row r="36" spans="1:3">
      <c r="A36" s="72" t="s">
        <v>66</v>
      </c>
      <c r="B36" s="72" t="s">
        <v>63</v>
      </c>
      <c r="C36" s="8" t="s">
        <v>52</v>
      </c>
    </row>
    <row r="37" spans="1:3">
      <c r="A37" s="72"/>
      <c r="B37" s="72"/>
      <c r="C37" s="8" t="s">
        <v>64</v>
      </c>
    </row>
    <row r="38" spans="1:3">
      <c r="A38" s="72"/>
      <c r="B38" s="72"/>
      <c r="C38" s="8" t="s">
        <v>65</v>
      </c>
    </row>
    <row r="39" spans="1:3">
      <c r="A39" s="72"/>
      <c r="B39" s="72"/>
      <c r="C39" s="9"/>
    </row>
    <row r="40" spans="1:3">
      <c r="A40" s="72" t="s">
        <v>67</v>
      </c>
      <c r="B40" s="72" t="s">
        <v>63</v>
      </c>
      <c r="C40" s="8" t="s">
        <v>52</v>
      </c>
    </row>
    <row r="41" spans="1:3">
      <c r="A41" s="72"/>
      <c r="B41" s="72"/>
      <c r="C41" s="8" t="s">
        <v>64</v>
      </c>
    </row>
    <row r="42" spans="1:3">
      <c r="A42" s="72"/>
      <c r="B42" s="72"/>
      <c r="C42" s="8" t="s">
        <v>65</v>
      </c>
    </row>
    <row r="43" spans="1:3">
      <c r="A43" s="72"/>
      <c r="B43" s="72"/>
      <c r="C43" s="9"/>
    </row>
    <row r="44" spans="1:3">
      <c r="A44" s="9"/>
      <c r="B44" s="9"/>
      <c r="C44" s="9"/>
    </row>
    <row r="45" spans="1:3">
      <c r="A45" s="8" t="s">
        <v>68</v>
      </c>
      <c r="B45" s="9"/>
      <c r="C45" s="9"/>
    </row>
  </sheetData>
  <mergeCells count="15">
    <mergeCell ref="A40:A43"/>
    <mergeCell ref="B40:B43"/>
    <mergeCell ref="A30:C30"/>
    <mergeCell ref="A31:C31"/>
    <mergeCell ref="A5:A8"/>
    <mergeCell ref="C5:C8"/>
    <mergeCell ref="A9:A11"/>
    <mergeCell ref="B9:B11"/>
    <mergeCell ref="A12:A15"/>
    <mergeCell ref="A3:C3"/>
    <mergeCell ref="A32:A35"/>
    <mergeCell ref="B32:B35"/>
    <mergeCell ref="A36:A39"/>
    <mergeCell ref="B36:B39"/>
    <mergeCell ref="A4:C4"/>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2060"/>
  </sheetPr>
  <dimension ref="A1"/>
  <sheetViews>
    <sheetView zoomScale="85" zoomScaleNormal="85" workbookViewId="0">
      <selection activeCell="K43" sqref="K43"/>
    </sheetView>
  </sheetViews>
  <sheetFormatPr defaultColWidth="11" defaultRowHeight="15.7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7" tint="-0.249977111117893"/>
  </sheetPr>
  <dimension ref="A1:D15"/>
  <sheetViews>
    <sheetView zoomScale="87" workbookViewId="0">
      <selection activeCell="B4" sqref="B4:C5"/>
    </sheetView>
  </sheetViews>
  <sheetFormatPr defaultColWidth="11" defaultRowHeight="15.75"/>
  <cols>
    <col min="2" max="2" width="21.625" customWidth="1"/>
    <col min="3" max="3" width="64.625" customWidth="1"/>
    <col min="4" max="4" width="70.125" customWidth="1"/>
  </cols>
  <sheetData>
    <row r="1" spans="1:4">
      <c r="A1" t="s">
        <v>70</v>
      </c>
    </row>
    <row r="3" spans="1:4">
      <c r="B3" s="11" t="s">
        <v>86</v>
      </c>
      <c r="C3" s="12" t="s">
        <v>85</v>
      </c>
      <c r="D3" s="12" t="s">
        <v>72</v>
      </c>
    </row>
    <row r="4" spans="1:4">
      <c r="B4" s="76" t="s">
        <v>71</v>
      </c>
      <c r="C4" s="76" t="s">
        <v>87</v>
      </c>
      <c r="D4" s="76" t="s">
        <v>88</v>
      </c>
    </row>
    <row r="5" spans="1:4" ht="63.95" customHeight="1">
      <c r="B5" s="76"/>
      <c r="C5" s="76"/>
      <c r="D5" s="76"/>
    </row>
    <row r="6" spans="1:4">
      <c r="B6" s="76" t="s">
        <v>73</v>
      </c>
      <c r="C6" s="76" t="s">
        <v>74</v>
      </c>
      <c r="D6" s="76" t="s">
        <v>75</v>
      </c>
    </row>
    <row r="7" spans="1:4" ht="56.1" customHeight="1">
      <c r="B7" s="76"/>
      <c r="C7" s="76"/>
      <c r="D7" s="76"/>
    </row>
    <row r="8" spans="1:4">
      <c r="B8" s="76" t="s">
        <v>76</v>
      </c>
      <c r="C8" s="76" t="s">
        <v>77</v>
      </c>
      <c r="D8" s="76" t="s">
        <v>78</v>
      </c>
    </row>
    <row r="9" spans="1:4" ht="54.95" customHeight="1">
      <c r="B9" s="76"/>
      <c r="C9" s="76"/>
      <c r="D9" s="76"/>
    </row>
    <row r="10" spans="1:4">
      <c r="B10" s="76" t="s">
        <v>79</v>
      </c>
      <c r="C10" s="76" t="s">
        <v>80</v>
      </c>
      <c r="D10" s="76" t="s">
        <v>81</v>
      </c>
    </row>
    <row r="11" spans="1:4" ht="60" customHeight="1">
      <c r="B11" s="76"/>
      <c r="C11" s="76"/>
      <c r="D11" s="76"/>
    </row>
    <row r="12" spans="1:4">
      <c r="B12" s="76" t="s">
        <v>82</v>
      </c>
      <c r="C12" s="76" t="s">
        <v>83</v>
      </c>
      <c r="D12" s="76" t="s">
        <v>84</v>
      </c>
    </row>
    <row r="13" spans="1:4" ht="63.95" customHeight="1">
      <c r="B13" s="76"/>
      <c r="C13" s="76"/>
      <c r="D13" s="76"/>
    </row>
    <row r="14" spans="1:4">
      <c r="B14" s="76" t="s">
        <v>5</v>
      </c>
      <c r="C14" s="76" t="s">
        <v>89</v>
      </c>
      <c r="D14" s="76" t="s">
        <v>90</v>
      </c>
    </row>
    <row r="15" spans="1:4" ht="84.95" customHeight="1">
      <c r="B15" s="76"/>
      <c r="C15" s="76"/>
      <c r="D15" s="76"/>
    </row>
  </sheetData>
  <mergeCells count="18">
    <mergeCell ref="B4:B5"/>
    <mergeCell ref="C4:C5"/>
    <mergeCell ref="D4:D5"/>
    <mergeCell ref="B6:B7"/>
    <mergeCell ref="C6:C7"/>
    <mergeCell ref="D6:D7"/>
    <mergeCell ref="B8:B9"/>
    <mergeCell ref="C8:C9"/>
    <mergeCell ref="D8:D9"/>
    <mergeCell ref="B14:B15"/>
    <mergeCell ref="C14:C15"/>
    <mergeCell ref="D14:D15"/>
    <mergeCell ref="B10:B11"/>
    <mergeCell ref="C10:C11"/>
    <mergeCell ref="D10:D11"/>
    <mergeCell ref="B12:B13"/>
    <mergeCell ref="C12:C13"/>
    <mergeCell ref="D12:D13"/>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499984740745262"/>
  </sheetPr>
  <dimension ref="B1:W41"/>
  <sheetViews>
    <sheetView topLeftCell="A9" zoomScale="55" zoomScaleNormal="55" workbookViewId="0">
      <selection activeCell="G27" sqref="G27"/>
    </sheetView>
  </sheetViews>
  <sheetFormatPr defaultColWidth="11" defaultRowHeight="15.75"/>
  <cols>
    <col min="2" max="2" width="13.875" customWidth="1"/>
    <col min="3" max="3" width="25.125" bestFit="1" customWidth="1"/>
    <col min="4" max="4" width="10.625" bestFit="1" customWidth="1"/>
    <col min="5" max="5" width="14.875" customWidth="1"/>
    <col min="6" max="6" width="17.5" bestFit="1" customWidth="1"/>
    <col min="7" max="7" width="26.625" style="31" customWidth="1"/>
    <col min="8" max="8" width="28.875" style="31" customWidth="1"/>
    <col min="9" max="9" width="25" customWidth="1"/>
    <col min="12" max="12" width="21.875" bestFit="1" customWidth="1"/>
    <col min="13" max="13" width="17.375" bestFit="1" customWidth="1"/>
    <col min="14" max="14" width="21" customWidth="1"/>
  </cols>
  <sheetData>
    <row r="1" spans="2:17" ht="16.5" thickBot="1">
      <c r="B1" s="13"/>
      <c r="C1" s="14" t="s">
        <v>91</v>
      </c>
      <c r="D1" s="14" t="s">
        <v>92</v>
      </c>
      <c r="E1" s="14" t="s">
        <v>93</v>
      </c>
      <c r="F1" s="14" t="s">
        <v>94</v>
      </c>
      <c r="G1" s="24" t="s">
        <v>147</v>
      </c>
      <c r="H1" s="25" t="s">
        <v>148</v>
      </c>
    </row>
    <row r="2" spans="2:17" ht="176.1" customHeight="1" thickBot="1">
      <c r="B2" s="19" t="s">
        <v>95</v>
      </c>
      <c r="C2" s="20" t="s">
        <v>96</v>
      </c>
      <c r="D2" s="20" t="s">
        <v>97</v>
      </c>
      <c r="E2" s="20" t="s">
        <v>98</v>
      </c>
      <c r="F2" s="20" t="s">
        <v>99</v>
      </c>
      <c r="G2" s="33" t="s">
        <v>161</v>
      </c>
      <c r="H2" s="34" t="s">
        <v>160</v>
      </c>
      <c r="I2" s="53" t="s">
        <v>210</v>
      </c>
    </row>
    <row r="3" spans="2:17" ht="113.1" customHeight="1" thickBot="1">
      <c r="B3" s="21"/>
      <c r="C3" s="20" t="s">
        <v>145</v>
      </c>
      <c r="D3" s="20" t="s">
        <v>100</v>
      </c>
      <c r="E3" s="22"/>
      <c r="F3" s="20" t="s">
        <v>101</v>
      </c>
      <c r="G3" s="26" t="s">
        <v>162</v>
      </c>
      <c r="H3" s="28" t="s">
        <v>149</v>
      </c>
      <c r="J3" s="51"/>
    </row>
    <row r="4" spans="2:17" ht="159" customHeight="1">
      <c r="B4" s="93"/>
      <c r="C4" s="95" t="s">
        <v>102</v>
      </c>
      <c r="D4" s="95" t="s">
        <v>103</v>
      </c>
      <c r="E4" s="23" t="s">
        <v>104</v>
      </c>
      <c r="F4" s="93"/>
      <c r="G4" s="79" t="s">
        <v>163</v>
      </c>
      <c r="H4" s="35" t="s">
        <v>165</v>
      </c>
      <c r="I4" s="53" t="s">
        <v>200</v>
      </c>
    </row>
    <row r="5" spans="2:17">
      <c r="B5" s="97"/>
      <c r="C5" s="98"/>
      <c r="D5" s="98"/>
      <c r="E5" s="23" t="s">
        <v>105</v>
      </c>
      <c r="F5" s="97"/>
      <c r="G5" s="80"/>
      <c r="H5" s="30"/>
    </row>
    <row r="6" spans="2:17" ht="16.5" thickBot="1">
      <c r="B6" s="94"/>
      <c r="C6" s="96"/>
      <c r="D6" s="96"/>
      <c r="E6" s="20" t="s">
        <v>106</v>
      </c>
      <c r="F6" s="94"/>
      <c r="G6" s="26"/>
      <c r="H6" s="27" t="s">
        <v>164</v>
      </c>
    </row>
    <row r="7" spans="2:17" ht="345" customHeight="1">
      <c r="B7" s="82" t="s">
        <v>107</v>
      </c>
      <c r="C7" s="82" t="s">
        <v>108</v>
      </c>
      <c r="D7" s="82" t="s">
        <v>109</v>
      </c>
      <c r="E7" s="82"/>
      <c r="F7" s="82" t="s">
        <v>110</v>
      </c>
      <c r="G7" s="56" t="s">
        <v>207</v>
      </c>
      <c r="H7" s="55" t="s">
        <v>205</v>
      </c>
      <c r="I7" s="54" t="s">
        <v>206</v>
      </c>
    </row>
    <row r="8" spans="2:17">
      <c r="B8" s="83"/>
      <c r="C8" s="83"/>
      <c r="D8" s="83"/>
      <c r="E8" s="83"/>
      <c r="F8" s="83"/>
      <c r="G8" s="29"/>
      <c r="H8" s="30"/>
    </row>
    <row r="9" spans="2:17" ht="16.5" thickBot="1">
      <c r="B9" s="84"/>
      <c r="C9" s="84"/>
      <c r="D9" s="84"/>
      <c r="E9" s="84"/>
      <c r="F9" s="84"/>
      <c r="G9" s="26"/>
      <c r="H9" s="27"/>
    </row>
    <row r="10" spans="2:17" ht="30.75" thickBot="1">
      <c r="B10" s="15"/>
      <c r="C10" s="16" t="s">
        <v>111</v>
      </c>
      <c r="D10" s="16" t="s">
        <v>112</v>
      </c>
      <c r="E10" s="16"/>
      <c r="F10" s="16"/>
      <c r="G10" s="26"/>
      <c r="H10" s="27"/>
    </row>
    <row r="11" spans="2:17" ht="65.099999999999994" customHeight="1" thickBot="1">
      <c r="B11" s="15" t="s">
        <v>113</v>
      </c>
      <c r="C11" s="16" t="s">
        <v>108</v>
      </c>
      <c r="D11" s="16" t="s">
        <v>109</v>
      </c>
      <c r="E11" s="16"/>
      <c r="F11" s="16" t="s">
        <v>114</v>
      </c>
      <c r="G11" s="26"/>
      <c r="H11" s="27"/>
    </row>
    <row r="12" spans="2:17" ht="161.1" customHeight="1" thickBot="1">
      <c r="B12" s="19" t="s">
        <v>115</v>
      </c>
      <c r="C12" s="20" t="s">
        <v>146</v>
      </c>
      <c r="D12" s="20" t="s">
        <v>116</v>
      </c>
      <c r="E12" s="22"/>
      <c r="F12" s="20" t="s">
        <v>117</v>
      </c>
      <c r="G12" s="33" t="s">
        <v>166</v>
      </c>
      <c r="H12" s="27" t="s">
        <v>167</v>
      </c>
      <c r="I12" s="36" t="s">
        <v>168</v>
      </c>
    </row>
    <row r="13" spans="2:17" ht="65.099999999999994" customHeight="1" thickBot="1">
      <c r="B13" s="19" t="s">
        <v>118</v>
      </c>
      <c r="C13" s="20" t="s">
        <v>119</v>
      </c>
      <c r="D13" s="20" t="s">
        <v>120</v>
      </c>
      <c r="E13" s="22"/>
      <c r="F13" s="20" t="s">
        <v>114</v>
      </c>
      <c r="G13" s="37"/>
      <c r="H13" s="38"/>
      <c r="L13" s="49" t="s">
        <v>184</v>
      </c>
      <c r="M13" s="49" t="s">
        <v>189</v>
      </c>
      <c r="N13" s="47" t="s">
        <v>190</v>
      </c>
    </row>
    <row r="14" spans="2:17" ht="32.1" customHeight="1">
      <c r="B14" s="93"/>
      <c r="C14" s="23" t="s">
        <v>121</v>
      </c>
      <c r="D14" s="95" t="s">
        <v>123</v>
      </c>
      <c r="E14" s="93"/>
      <c r="F14" s="93"/>
      <c r="G14" s="80" t="s">
        <v>172</v>
      </c>
      <c r="H14" s="30"/>
      <c r="L14" s="50" t="s">
        <v>185</v>
      </c>
      <c r="M14" s="50">
        <v>1008</v>
      </c>
    </row>
    <row r="15" spans="2:17" ht="48" customHeight="1">
      <c r="B15" s="97"/>
      <c r="C15" s="23" t="s">
        <v>122</v>
      </c>
      <c r="D15" s="98"/>
      <c r="E15" s="97"/>
      <c r="F15" s="97"/>
      <c r="G15" s="80"/>
      <c r="H15" s="30" t="s">
        <v>169</v>
      </c>
      <c r="L15" s="50" t="s">
        <v>186</v>
      </c>
      <c r="M15" s="50">
        <v>692</v>
      </c>
      <c r="N15" s="85" t="s">
        <v>191</v>
      </c>
      <c r="O15" s="86"/>
      <c r="P15" s="86"/>
      <c r="Q15" s="86"/>
    </row>
    <row r="16" spans="2:17" ht="107.1" customHeight="1" thickBot="1">
      <c r="B16" s="94"/>
      <c r="C16" s="22"/>
      <c r="D16" s="96"/>
      <c r="E16" s="94"/>
      <c r="F16" s="94"/>
      <c r="G16" s="81"/>
      <c r="H16" s="27" t="s">
        <v>173</v>
      </c>
      <c r="L16" s="50" t="s">
        <v>187</v>
      </c>
      <c r="M16" s="50">
        <v>1065</v>
      </c>
      <c r="N16" s="85"/>
      <c r="O16" s="86"/>
      <c r="P16" s="86"/>
      <c r="Q16" s="86"/>
    </row>
    <row r="17" spans="2:23" ht="32.1" customHeight="1">
      <c r="B17" s="39"/>
      <c r="C17" s="40" t="s">
        <v>124</v>
      </c>
      <c r="D17" s="40" t="s">
        <v>126</v>
      </c>
      <c r="E17" s="40"/>
      <c r="F17" s="40"/>
      <c r="G17" s="79" t="s">
        <v>171</v>
      </c>
      <c r="H17" s="30" t="s">
        <v>170</v>
      </c>
      <c r="L17" s="50" t="s">
        <v>188</v>
      </c>
      <c r="M17" s="50">
        <v>1300</v>
      </c>
    </row>
    <row r="18" spans="2:23" ht="74.099999999999994" customHeight="1" thickBot="1">
      <c r="B18" s="19"/>
      <c r="C18" s="20" t="s">
        <v>125</v>
      </c>
      <c r="D18" s="20"/>
      <c r="E18" s="20"/>
      <c r="F18" s="20"/>
      <c r="G18" s="81"/>
      <c r="H18" s="27"/>
    </row>
    <row r="19" spans="2:23" ht="65.099999999999994" customHeight="1" thickBot="1">
      <c r="B19" s="21"/>
      <c r="C19" s="20" t="s">
        <v>127</v>
      </c>
      <c r="D19" s="20" t="s">
        <v>123</v>
      </c>
      <c r="E19" s="22"/>
      <c r="F19" s="22"/>
      <c r="G19" s="41">
        <v>0.4</v>
      </c>
      <c r="H19" s="27" t="s">
        <v>174</v>
      </c>
      <c r="L19" s="48" t="s">
        <v>192</v>
      </c>
      <c r="M19" s="48" t="s">
        <v>193</v>
      </c>
      <c r="N19" s="48" t="s">
        <v>194</v>
      </c>
      <c r="O19" s="10" t="s">
        <v>198</v>
      </c>
    </row>
    <row r="20" spans="2:23" ht="60.95" customHeight="1">
      <c r="B20" s="93"/>
      <c r="C20" s="95" t="s">
        <v>128</v>
      </c>
      <c r="D20" s="95" t="s">
        <v>129</v>
      </c>
      <c r="E20" s="93"/>
      <c r="F20" s="93"/>
      <c r="G20" s="79" t="s">
        <v>175</v>
      </c>
      <c r="H20" s="30" t="s">
        <v>173</v>
      </c>
      <c r="L20" s="72" t="s">
        <v>195</v>
      </c>
      <c r="M20" s="76" t="s">
        <v>196</v>
      </c>
      <c r="N20" s="76" t="s">
        <v>197</v>
      </c>
    </row>
    <row r="21" spans="2:23" ht="60.95" customHeight="1" thickBot="1">
      <c r="B21" s="94"/>
      <c r="C21" s="96"/>
      <c r="D21" s="96"/>
      <c r="E21" s="94"/>
      <c r="F21" s="94"/>
      <c r="G21" s="81"/>
      <c r="H21" s="27"/>
      <c r="L21" s="72"/>
      <c r="M21" s="76"/>
      <c r="N21" s="76"/>
      <c r="O21" s="77" t="s">
        <v>199</v>
      </c>
      <c r="P21" s="78"/>
      <c r="Q21" s="78"/>
      <c r="R21" s="78"/>
      <c r="S21" s="78"/>
      <c r="T21" s="78"/>
      <c r="U21" s="78"/>
      <c r="V21" s="78"/>
      <c r="W21" s="78"/>
    </row>
    <row r="22" spans="2:23" ht="42.95" customHeight="1">
      <c r="B22" s="93"/>
      <c r="C22" s="95" t="s">
        <v>130</v>
      </c>
      <c r="D22" s="95" t="s">
        <v>123</v>
      </c>
      <c r="E22" s="93"/>
      <c r="F22" s="93"/>
      <c r="G22" s="79" t="s">
        <v>177</v>
      </c>
      <c r="H22" s="30" t="s">
        <v>176</v>
      </c>
      <c r="L22" s="72"/>
      <c r="M22" s="76"/>
      <c r="N22" s="76"/>
      <c r="O22" s="77"/>
      <c r="P22" s="78"/>
      <c r="Q22" s="78"/>
      <c r="R22" s="78"/>
      <c r="S22" s="78"/>
      <c r="T22" s="78"/>
      <c r="U22" s="78"/>
      <c r="V22" s="78"/>
      <c r="W22" s="78"/>
    </row>
    <row r="23" spans="2:23" ht="161.1" customHeight="1" thickBot="1">
      <c r="B23" s="94"/>
      <c r="C23" s="96"/>
      <c r="D23" s="96"/>
      <c r="E23" s="94"/>
      <c r="F23" s="94"/>
      <c r="G23" s="81"/>
      <c r="H23" s="27" t="s">
        <v>169</v>
      </c>
      <c r="L23" s="72"/>
      <c r="M23" s="76"/>
      <c r="N23" s="76"/>
    </row>
    <row r="24" spans="2:23" ht="101.1" customHeight="1">
      <c r="B24" s="82"/>
      <c r="C24" s="82" t="s">
        <v>131</v>
      </c>
      <c r="D24" s="82" t="s">
        <v>132</v>
      </c>
      <c r="E24" s="17" t="s">
        <v>133</v>
      </c>
      <c r="F24" s="82"/>
      <c r="G24" s="29"/>
      <c r="H24" s="57" t="s">
        <v>201</v>
      </c>
      <c r="N24" s="36"/>
    </row>
    <row r="25" spans="2:23">
      <c r="B25" s="83"/>
      <c r="C25" s="83"/>
      <c r="D25" s="83"/>
      <c r="E25" s="17" t="s">
        <v>134</v>
      </c>
      <c r="F25" s="83"/>
      <c r="G25" s="29"/>
      <c r="H25" s="30"/>
      <c r="N25" s="36"/>
    </row>
    <row r="26" spans="2:23" ht="33" customHeight="1" thickBot="1">
      <c r="B26" s="84"/>
      <c r="C26" s="84"/>
      <c r="D26" s="84"/>
      <c r="E26" s="16" t="s">
        <v>135</v>
      </c>
      <c r="F26" s="84"/>
      <c r="G26" s="26"/>
      <c r="H26" s="27"/>
      <c r="N26" s="36"/>
    </row>
    <row r="27" spans="2:23" ht="128.1" customHeight="1">
      <c r="B27" s="82"/>
      <c r="C27" s="17" t="s">
        <v>136</v>
      </c>
      <c r="D27" s="82" t="s">
        <v>138</v>
      </c>
      <c r="E27" s="82" t="s">
        <v>139</v>
      </c>
      <c r="F27" s="17" t="s">
        <v>140</v>
      </c>
      <c r="G27" s="58" t="s">
        <v>208</v>
      </c>
      <c r="H27" s="59" t="s">
        <v>202</v>
      </c>
    </row>
    <row r="28" spans="2:23" ht="96.95" customHeight="1" thickBot="1">
      <c r="B28" s="84"/>
      <c r="C28" s="18" t="s">
        <v>137</v>
      </c>
      <c r="D28" s="84"/>
      <c r="E28" s="83"/>
      <c r="F28" s="17" t="s">
        <v>141</v>
      </c>
      <c r="G28" s="29"/>
      <c r="H28" s="30"/>
    </row>
    <row r="29" spans="2:23" ht="120.95" customHeight="1">
      <c r="B29" s="87"/>
      <c r="C29" s="43" t="s">
        <v>142</v>
      </c>
      <c r="D29" s="90" t="s">
        <v>144</v>
      </c>
      <c r="E29" s="44" t="s">
        <v>180</v>
      </c>
      <c r="F29" s="44"/>
      <c r="G29" s="46" t="s">
        <v>178</v>
      </c>
      <c r="H29" s="42" t="s">
        <v>179</v>
      </c>
    </row>
    <row r="30" spans="2:23" ht="303" customHeight="1">
      <c r="B30" s="88"/>
      <c r="C30" s="43"/>
      <c r="D30" s="91"/>
      <c r="E30" s="44" t="s">
        <v>181</v>
      </c>
      <c r="F30" s="44"/>
      <c r="G30" s="46" t="s">
        <v>183</v>
      </c>
      <c r="H30" s="42" t="s">
        <v>176</v>
      </c>
    </row>
    <row r="31" spans="2:23" ht="65.099999999999994" customHeight="1" thickBot="1">
      <c r="B31" s="89"/>
      <c r="C31" s="45" t="s">
        <v>143</v>
      </c>
      <c r="D31" s="92"/>
      <c r="E31" s="52" t="s">
        <v>182</v>
      </c>
      <c r="F31" s="44"/>
      <c r="G31" s="60" t="s">
        <v>209</v>
      </c>
      <c r="H31" s="61" t="s">
        <v>203</v>
      </c>
      <c r="I31" s="53" t="s">
        <v>204</v>
      </c>
    </row>
    <row r="34" spans="2:5" ht="16.5" thickBot="1"/>
    <row r="35" spans="2:5" ht="16.5" thickBot="1">
      <c r="B35" s="32" t="s">
        <v>91</v>
      </c>
      <c r="C35" s="14"/>
      <c r="D35" s="14"/>
      <c r="E35" s="14" t="s">
        <v>94</v>
      </c>
    </row>
    <row r="36" spans="2:5" ht="60">
      <c r="B36" s="82" t="s">
        <v>150</v>
      </c>
      <c r="C36" s="82" t="s">
        <v>151</v>
      </c>
      <c r="D36" s="82" t="s">
        <v>152</v>
      </c>
      <c r="E36" s="17" t="s">
        <v>153</v>
      </c>
    </row>
    <row r="37" spans="2:5" ht="75">
      <c r="B37" s="83"/>
      <c r="C37" s="83"/>
      <c r="D37" s="83"/>
      <c r="E37" s="17" t="s">
        <v>154</v>
      </c>
    </row>
    <row r="38" spans="2:5" ht="30.75" thickBot="1">
      <c r="B38" s="84"/>
      <c r="C38" s="84"/>
      <c r="D38" s="84"/>
      <c r="E38" s="16" t="s">
        <v>155</v>
      </c>
    </row>
    <row r="39" spans="2:5" ht="60.75" thickBot="1">
      <c r="B39" s="15" t="s">
        <v>156</v>
      </c>
      <c r="C39" s="16" t="s">
        <v>151</v>
      </c>
      <c r="D39" s="16" t="s">
        <v>152</v>
      </c>
      <c r="E39" s="16" t="s">
        <v>157</v>
      </c>
    </row>
    <row r="40" spans="2:5" ht="75.75" thickBot="1">
      <c r="B40" s="15" t="s">
        <v>158</v>
      </c>
      <c r="C40" s="16" t="s">
        <v>151</v>
      </c>
      <c r="D40" s="16" t="s">
        <v>109</v>
      </c>
      <c r="E40" s="16" t="s">
        <v>159</v>
      </c>
    </row>
    <row r="41" spans="2:5" ht="16.5" thickBot="1">
      <c r="B41" s="15"/>
      <c r="C41" s="16"/>
      <c r="D41" s="16"/>
      <c r="E41" s="16"/>
    </row>
  </sheetData>
  <mergeCells count="45">
    <mergeCell ref="B14:B16"/>
    <mergeCell ref="D14:D16"/>
    <mergeCell ref="E14:E16"/>
    <mergeCell ref="F14:F16"/>
    <mergeCell ref="B4:B6"/>
    <mergeCell ref="C4:C6"/>
    <mergeCell ref="D4:D6"/>
    <mergeCell ref="F4:F6"/>
    <mergeCell ref="B7:B9"/>
    <mergeCell ref="C7:C9"/>
    <mergeCell ref="D7:D9"/>
    <mergeCell ref="E7:E9"/>
    <mergeCell ref="F7:F9"/>
    <mergeCell ref="C20:C21"/>
    <mergeCell ref="D20:D21"/>
    <mergeCell ref="E20:E21"/>
    <mergeCell ref="F20:F21"/>
    <mergeCell ref="B22:B23"/>
    <mergeCell ref="C22:C23"/>
    <mergeCell ref="D22:D23"/>
    <mergeCell ref="E22:E23"/>
    <mergeCell ref="F22:F23"/>
    <mergeCell ref="B36:B38"/>
    <mergeCell ref="C36:C38"/>
    <mergeCell ref="D36:D38"/>
    <mergeCell ref="N15:Q16"/>
    <mergeCell ref="M20:M23"/>
    <mergeCell ref="N20:N23"/>
    <mergeCell ref="B29:B31"/>
    <mergeCell ref="D29:D31"/>
    <mergeCell ref="B24:B26"/>
    <mergeCell ref="C24:C26"/>
    <mergeCell ref="D24:D26"/>
    <mergeCell ref="F24:F26"/>
    <mergeCell ref="B27:B28"/>
    <mergeCell ref="D27:D28"/>
    <mergeCell ref="E27:E28"/>
    <mergeCell ref="B20:B21"/>
    <mergeCell ref="L20:L23"/>
    <mergeCell ref="O21:W22"/>
    <mergeCell ref="G4:G5"/>
    <mergeCell ref="G14:G16"/>
    <mergeCell ref="G17:G18"/>
    <mergeCell ref="G20:G21"/>
    <mergeCell ref="G22:G23"/>
  </mergeCells>
  <hyperlinks>
    <hyperlink ref="H24" r:id="rId1" xr:uid="{00000000-0004-0000-0800-000000000000}"/>
  </hyperlinks>
  <pageMargins left="0.7" right="0.7" top="0.75" bottom="0.75" header="0.3" footer="0.3"/>
  <pageSetup paperSize="9" orientation="portrait" horizontalDpi="300" verticalDpi="300"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Process Emission Source Summary</vt:lpstr>
      <vt:lpstr>Improving Energy Efficiency</vt:lpstr>
      <vt:lpstr>Clinker to Cement Ratio</vt:lpstr>
      <vt:lpstr>Alternative Kiln Fuels</vt:lpstr>
      <vt:lpstr>Emerging and Innovative Tech</vt:lpstr>
      <vt:lpstr>CO2 Emissions</vt:lpstr>
      <vt:lpstr>Plant Data in SA</vt:lpstr>
      <vt:lpstr>G61 Scenarios Modelled</vt:lpstr>
      <vt:lpstr>Data for SATIM</vt:lpstr>
      <vt:lpstr>SATIM Scenarios and input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Bryce Mccall</cp:lastModifiedBy>
  <dcterms:created xsi:type="dcterms:W3CDTF">2021-03-09T18:08:19Z</dcterms:created>
  <dcterms:modified xsi:type="dcterms:W3CDTF">2021-04-08T11:53:26Z</dcterms:modified>
</cp:coreProperties>
</file>